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calso12/Documents/UCB Data Analytics Boot Camp/Coursework/1- Excel HW/"/>
    </mc:Choice>
  </mc:AlternateContent>
  <xr:revisionPtr revIDLastSave="0" documentId="10_ncr:8100000_{F5D08CDB-13EB-5A43-AEBB-87F86E0D4411}" xr6:coauthVersionLast="34" xr6:coauthVersionMax="34" xr10:uidLastSave="{00000000-0000-0000-0000-000000000000}"/>
  <bookViews>
    <workbookView xWindow="0" yWindow="460" windowWidth="28800" windowHeight="16540" activeTab="3" xr2:uid="{00000000-000D-0000-FFFF-FFFF00000000}"/>
  </bookViews>
  <sheets>
    <sheet name="StarterBook" sheetId="1" r:id="rId1"/>
    <sheet name="Parent Category Stats" sheetId="15" r:id="rId2"/>
    <sheet name="Sub-Category Stats" sheetId="17" r:id="rId3"/>
    <sheet name="Launch Data Outcomes" sheetId="28" r:id="rId4"/>
    <sheet name="Goal Outcomes" sheetId="23" r:id="rId5"/>
  </sheets>
  <calcPr calcId="162913"/>
  <pivotCaches>
    <pivotCache cacheId="0" r:id="rId6"/>
    <pivotCache cacheId="1" r:id="rId7"/>
    <pivotCache cacheId="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23" l="1"/>
  <c r="C13" i="23"/>
  <c r="B13" i="23"/>
  <c r="D12" i="23"/>
  <c r="D11" i="23"/>
  <c r="D5" i="23"/>
  <c r="D10" i="23"/>
  <c r="D9" i="23"/>
  <c r="D8" i="23"/>
  <c r="D7" i="23"/>
  <c r="D6" i="23"/>
  <c r="D4" i="23"/>
  <c r="D3" i="23"/>
  <c r="D2" i="23"/>
  <c r="C12" i="23"/>
  <c r="C11" i="23"/>
  <c r="C10" i="23"/>
  <c r="C9" i="23"/>
  <c r="C8" i="23"/>
  <c r="C7" i="23"/>
  <c r="C6" i="23"/>
  <c r="C5" i="23"/>
  <c r="C4" i="23"/>
  <c r="C3" i="23"/>
  <c r="C2" i="23"/>
  <c r="B3" i="23"/>
  <c r="B2" i="23"/>
  <c r="B12" i="23"/>
  <c r="B11" i="23"/>
  <c r="B10" i="23"/>
  <c r="B9" i="23"/>
  <c r="B8" i="23"/>
  <c r="B7" i="23"/>
  <c r="B6" i="23"/>
  <c r="B5" i="23"/>
  <c r="B4" i="23"/>
  <c r="E2" i="23" l="1"/>
  <c r="F2" i="23" s="1"/>
  <c r="E9" i="23"/>
  <c r="H9" i="23" s="1"/>
  <c r="E6" i="23"/>
  <c r="F6" i="23" s="1"/>
  <c r="E10" i="23"/>
  <c r="G10" i="23" s="1"/>
  <c r="E5" i="23"/>
  <c r="F5" i="23" s="1"/>
  <c r="E13" i="23"/>
  <c r="G13" i="23" s="1"/>
  <c r="E12" i="23"/>
  <c r="H12" i="23" s="1"/>
  <c r="E11" i="23"/>
  <c r="F11" i="23" s="1"/>
  <c r="E8" i="23"/>
  <c r="F8" i="23" s="1"/>
  <c r="E7" i="23"/>
  <c r="H7" i="23" s="1"/>
  <c r="H5" i="23"/>
  <c r="E4" i="23"/>
  <c r="F4" i="23" s="1"/>
  <c r="E3" i="23"/>
  <c r="F3" i="23" s="1"/>
  <c r="T2" i="1"/>
  <c r="S2" i="1"/>
  <c r="H6" i="23" l="1"/>
  <c r="H10" i="23"/>
  <c r="G6" i="23"/>
  <c r="F10" i="23"/>
  <c r="F7" i="23"/>
  <c r="H8" i="23"/>
  <c r="F9" i="23"/>
  <c r="G5" i="23"/>
  <c r="G9" i="23"/>
  <c r="G2" i="23"/>
  <c r="H2" i="23"/>
  <c r="F13" i="23"/>
  <c r="F12" i="23"/>
  <c r="H13" i="23"/>
  <c r="G12" i="23"/>
  <c r="G11" i="23"/>
  <c r="H11" i="23"/>
  <c r="G8" i="23"/>
  <c r="G7" i="23"/>
  <c r="G4" i="23"/>
  <c r="H4" i="23"/>
  <c r="G3" i="23"/>
  <c r="H3" i="23"/>
  <c r="Q2" i="1"/>
  <c r="P2" i="1"/>
  <c r="P3" i="1"/>
  <c r="P4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5" i="1"/>
  <c r="P6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3" i="1"/>
  <c r="T4" i="1"/>
  <c r="T5" i="1"/>
  <c r="T6" i="1"/>
  <c r="T7" i="1"/>
  <c r="T8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6" i="1"/>
  <c r="S5" i="1"/>
  <c r="S4" i="1"/>
  <c r="S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<sst xmlns="http://schemas.openxmlformats.org/spreadsheetml/2006/main" count="24821" uniqueCount="8402">
  <si>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</si>
  <si>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</si>
  <si>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</si>
  <si>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</si>
  <si>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</si>
  <si>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</si>
  <si>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</si>
  <si>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</si>
  <si>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</si>
  <si>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</si>
  <si>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</si>
  <si>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</si>
  <si>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</si>
  <si>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</si>
  <si>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</si>
  <si>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</si>
  <si>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</si>
  <si>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</si>
  <si>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</si>
  <si>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</si>
  <si>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</si>
  <si>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</si>
  <si>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</si>
  <si>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</si>
  <si>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</si>
  <si>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</si>
  <si>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</si>
  <si>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</si>
  <si>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</si>
  <si>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</si>
  <si>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</si>
  <si>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</si>
  <si>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</si>
  <si>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</si>
  <si>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</si>
  <si>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</si>
  <si>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</si>
  <si>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</si>
  <si>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</si>
  <si>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</si>
  <si>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</si>
  <si>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</si>
  <si>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</si>
  <si>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</si>
  <si>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</si>
  <si>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</si>
  <si>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</si>
  <si>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</si>
  <si>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</si>
  <si>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</si>
  <si>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</si>
  <si>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</si>
  <si>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</si>
  <si>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</si>
  <si>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</si>
  <si>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</si>
  <si>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</si>
  <si>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</si>
  <si>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</si>
  <si>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</si>
  <si>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</si>
  <si>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</si>
  <si>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</si>
  <si>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</si>
  <si>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</si>
  <si>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</si>
  <si>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</si>
  <si>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</si>
  <si>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</si>
  <si>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</si>
  <si>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</si>
  <si>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</si>
  <si>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</si>
  <si>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</si>
  <si>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</si>
  <si>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</si>
  <si>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</si>
  <si>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</si>
  <si>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</si>
  <si>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</si>
  <si>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</si>
  <si>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</si>
  <si>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</si>
  <si>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</si>
  <si>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</si>
  <si>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</si>
  <si>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</si>
  <si>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</si>
  <si>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</si>
  <si>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</si>
  <si>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</si>
  <si>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</si>
  <si>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</si>
  <si>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</si>
  <si>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</si>
  <si>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</si>
  <si>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</si>
  <si>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</si>
  <si>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</si>
  <si>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</si>
  <si>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</si>
  <si>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</si>
  <si>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</si>
  <si>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</si>
  <si>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</si>
  <si>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</si>
  <si>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</si>
  <si>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</si>
  <si>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</si>
  <si>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</si>
  <si>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</si>
  <si>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</si>
  <si>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</si>
  <si>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</si>
  <si>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</si>
  <si>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</si>
  <si>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</si>
  <si>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</si>
  <si>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</si>
  <si>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</si>
  <si>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</si>
  <si>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</si>
  <si>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</si>
  <si>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</si>
  <si>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</si>
  <si>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</si>
  <si>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</si>
  <si>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</si>
  <si>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</si>
  <si>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</si>
  <si>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</si>
  <si>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</si>
  <si>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</si>
  <si>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</si>
  <si>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</si>
  <si>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</si>
  <si>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</si>
  <si>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</si>
  <si>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</si>
  <si>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</si>
  <si>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</si>
  <si>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</si>
  <si>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</si>
  <si>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</si>
  <si>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</si>
  <si>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</si>
  <si>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</si>
  <si>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</si>
  <si>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</si>
  <si>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</si>
  <si>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</si>
  <si>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</si>
  <si>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</si>
  <si>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</si>
  <si>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</si>
  <si>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</si>
  <si>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</si>
  <si>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</si>
  <si>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</si>
  <si>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</si>
  <si>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</si>
  <si>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</si>
  <si>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</si>
  <si>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</si>
  <si>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</si>
  <si>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</si>
  <si>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</si>
  <si>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</si>
  <si>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</si>
  <si>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</si>
  <si>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</si>
  <si>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</si>
  <si>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</si>
  <si>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</si>
  <si>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</si>
  <si>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</si>
  <si>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</si>
  <si>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</si>
  <si>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</si>
  <si>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</si>
  <si>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</si>
  <si>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</si>
  <si>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</si>
  <si>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</si>
  <si>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</si>
  <si>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</si>
  <si>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</si>
  <si>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</si>
  <si>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</si>
  <si>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</si>
  <si>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</si>
  <si>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</si>
  <si>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</si>
  <si>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</si>
  <si>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</si>
  <si>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</si>
  <si>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</si>
  <si>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</si>
  <si>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</si>
  <si>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</si>
  <si>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</si>
  <si>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</si>
  <si>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</si>
  <si>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</si>
  <si>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</si>
  <si>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</si>
  <si>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</si>
  <si>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</si>
  <si>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</si>
  <si>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</si>
  <si>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</si>
  <si>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</si>
  <si>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</si>
  <si>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</si>
  <si>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</si>
  <si>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</si>
  <si>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</si>
  <si>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</si>
  <si>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</si>
  <si>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</si>
  <si>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</si>
  <si>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</si>
  <si>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</si>
  <si>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</si>
  <si>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</si>
  <si>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</si>
  <si>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</si>
  <si>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</si>
  <si>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</si>
  <si>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</si>
  <si>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</si>
  <si>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</si>
  <si>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</si>
  <si>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</si>
  <si>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</si>
  <si>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</si>
  <si>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</si>
  <si>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</si>
  <si>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</si>
  <si>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</si>
  <si>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</si>
  <si>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</si>
  <si>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</si>
  <si>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</si>
  <si>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</si>
  <si>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</si>
  <si>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</si>
  <si>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</si>
  <si>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</si>
  <si>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</si>
  <si>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</si>
  <si>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</si>
  <si>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</si>
  <si>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</si>
  <si>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</si>
  <si>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</si>
  <si>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</si>
  <si>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</si>
  <si>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</si>
  <si>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</si>
  <si>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</si>
  <si>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</si>
  <si>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</si>
  <si>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</si>
  <si>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</si>
  <si>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</si>
  <si>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</si>
  <si>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</si>
  <si>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</si>
  <si>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</si>
  <si>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</si>
  <si>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</si>
  <si>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</si>
  <si>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</si>
  <si>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</si>
  <si>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</si>
  <si>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</si>
  <si>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</si>
  <si>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</si>
  <si>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</si>
  <si>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</si>
  <si>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</si>
  <si>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</si>
  <si>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</si>
  <si>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</si>
  <si>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</si>
  <si>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</si>
  <si>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</si>
  <si>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</si>
  <si>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</si>
  <si>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</si>
  <si>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</si>
  <si>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</si>
  <si>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</si>
  <si>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</si>
  <si>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</si>
  <si>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</si>
  <si>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</si>
  <si>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</si>
  <si>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</si>
  <si>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</si>
  <si>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</si>
  <si>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</si>
  <si>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</si>
  <si>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</si>
  <si>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</si>
  <si>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</si>
  <si>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</si>
  <si>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</si>
  <si>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</si>
  <si>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</si>
  <si>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</si>
  <si>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</si>
  <si>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</si>
  <si>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</si>
  <si>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</si>
  <si>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</si>
  <si>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</si>
  <si>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</si>
  <si>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</si>
  <si>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</si>
  <si>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</si>
  <si>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</si>
  <si>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</si>
  <si>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</si>
  <si>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</si>
  <si>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</si>
  <si>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</si>
  <si>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</si>
  <si>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</si>
  <si>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</si>
  <si>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</si>
  <si>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</si>
  <si>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</si>
  <si>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</si>
  <si>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</si>
  <si>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</si>
  <si>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</si>
  <si>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</si>
  <si>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</si>
  <si>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</si>
  <si>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</si>
  <si>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</si>
  <si>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</si>
  <si>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</si>
  <si>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</si>
  <si>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</si>
  <si>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</si>
  <si>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</si>
  <si>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</si>
  <si>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</si>
  <si>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</si>
  <si>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</si>
  <si>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</si>
  <si>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</si>
  <si>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</si>
  <si>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</si>
  <si>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</si>
  <si>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</si>
  <si>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</si>
  <si>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</si>
  <si>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</si>
  <si>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</si>
  <si>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</si>
  <si>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</si>
  <si>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</si>
  <si>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</si>
  <si>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</si>
  <si>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</si>
  <si>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</si>
  <si>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</si>
  <si>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</si>
  <si>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</si>
  <si>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</si>
  <si>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</si>
  <si>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</si>
  <si>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</si>
  <si>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</si>
  <si>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</si>
  <si>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</si>
  <si>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</si>
  <si>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</si>
  <si>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</si>
  <si>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</si>
  <si>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</si>
  <si>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</si>
  <si>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</si>
  <si>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</si>
  <si>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</si>
  <si>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</si>
  <si>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</si>
  <si>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</si>
  <si>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</si>
  <si>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</si>
  <si>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</si>
  <si>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</si>
  <si>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</si>
  <si>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</si>
  <si>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</si>
  <si>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</si>
  <si>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</si>
  <si>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</si>
  <si>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</si>
  <si>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</si>
  <si>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</si>
  <si>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</si>
  <si>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</si>
  <si>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</si>
  <si>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</si>
  <si>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</si>
  <si>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</si>
  <si>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</si>
  <si>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</si>
  <si>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</si>
  <si>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</si>
  <si>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</si>
  <si>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</si>
  <si>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</si>
  <si>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</si>
  <si>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</si>
  <si>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</si>
  <si>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</si>
  <si>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</si>
  <si>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</si>
  <si>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</si>
  <si>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</si>
  <si>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</si>
  <si>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</si>
  <si>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</si>
  <si>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</si>
  <si>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</si>
  <si>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</si>
  <si>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</si>
  <si>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</si>
  <si>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</si>
  <si>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</si>
  <si>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</si>
  <si>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</si>
  <si>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</si>
  <si>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</si>
  <si>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</si>
  <si>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</si>
  <si>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</si>
  <si>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</si>
  <si>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</si>
  <si>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</si>
  <si>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</si>
  <si>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</si>
  <si>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</si>
  <si>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</si>
  <si>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</si>
  <si>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</si>
  <si>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</si>
  <si>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</si>
  <si>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</si>
  <si>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</si>
  <si>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</si>
  <si>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</si>
  <si>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</si>
  <si>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</si>
  <si>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</si>
  <si>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</si>
  <si>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</si>
  <si>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</si>
  <si>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</si>
  <si>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</si>
  <si>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</si>
  <si>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</si>
  <si>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</si>
  <si>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</si>
  <si>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</si>
  <si>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</si>
  <si>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</si>
  <si>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</si>
  <si>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</si>
  <si>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</si>
  <si>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</si>
  <si>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</si>
  <si>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</si>
  <si>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</si>
  <si>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</si>
  <si>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</si>
  <si>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</si>
  <si>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</si>
  <si>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</si>
  <si>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</si>
  <si>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</si>
  <si>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</si>
  <si>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</si>
  <si>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</si>
  <si>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</si>
  <si>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</si>
  <si>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</si>
  <si>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</si>
  <si>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</si>
  <si>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</si>
  <si>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</si>
  <si>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</si>
  <si>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</si>
  <si>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</si>
  <si>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</si>
  <si>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</si>
  <si>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</si>
  <si>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</si>
  <si>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</si>
  <si>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</si>
  <si>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</si>
  <si>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</si>
  <si>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</si>
  <si>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</si>
  <si>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</si>
  <si>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</si>
  <si>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</si>
  <si>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</si>
  <si>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</si>
  <si>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</si>
  <si>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</si>
  <si>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</si>
  <si>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</si>
  <si>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</si>
  <si>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</si>
  <si>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</si>
  <si>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</si>
  <si>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</si>
  <si>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</si>
  <si>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</si>
  <si>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</si>
  <si>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</si>
  <si>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</si>
  <si>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</si>
  <si>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</si>
  <si>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</si>
  <si>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</si>
  <si>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</si>
  <si>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</si>
  <si>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</si>
  <si>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</si>
  <si>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</si>
  <si>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</si>
  <si>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</si>
  <si>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</si>
  <si>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</si>
  <si>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</si>
  <si>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</si>
  <si>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</si>
  <si>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</si>
  <si>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</si>
  <si>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</si>
  <si>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</si>
  <si>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</si>
  <si>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</si>
  <si>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</si>
  <si>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</si>
  <si>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</si>
  <si>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</si>
  <si>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</si>
  <si>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</si>
  <si>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</si>
  <si>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</si>
  <si>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</si>
  <si>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</si>
  <si>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</si>
  <si>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</si>
  <si>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</si>
  <si>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</si>
  <si>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</si>
  <si>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</si>
  <si>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</si>
  <si>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</si>
  <si>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</si>
  <si>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</si>
  <si>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</si>
  <si>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</si>
  <si>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</si>
  <si>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</si>
  <si>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</si>
  <si>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</si>
  <si>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</si>
  <si>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</si>
  <si>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</si>
  <si>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</si>
  <si>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</si>
  <si>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</si>
  <si>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</si>
  <si>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</si>
  <si>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</si>
  <si>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</si>
  <si>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</si>
  <si>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</si>
  <si>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</si>
  <si>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</si>
  <si>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</si>
  <si>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</si>
  <si>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</si>
  <si>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</si>
  <si>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</si>
  <si>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</si>
  <si>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</si>
  <si>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</si>
  <si>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</si>
  <si>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</si>
  <si>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</si>
  <si>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</si>
  <si>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</si>
  <si>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</si>
  <si>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</si>
  <si>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</si>
  <si>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</si>
  <si>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</si>
  <si>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</si>
  <si>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</si>
  <si>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</si>
  <si>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</si>
  <si>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</si>
  <si>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</si>
  <si>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</si>
  <si>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</si>
  <si>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</si>
  <si>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</si>
  <si>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</si>
  <si>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</si>
  <si>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</si>
  <si>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</si>
  <si>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</si>
  <si>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</si>
  <si>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</si>
  <si>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</si>
  <si>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</si>
  <si>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</si>
  <si>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</si>
  <si>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</si>
  <si>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</si>
  <si>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</si>
  <si>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</si>
  <si>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</si>
  <si>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</si>
  <si>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</si>
  <si>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</si>
  <si>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</si>
  <si>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</si>
  <si>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</si>
  <si>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</si>
  <si>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</si>
  <si>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</si>
  <si>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</si>
  <si>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</si>
  <si>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</si>
  <si>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</si>
  <si>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</si>
  <si>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</si>
  <si>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</si>
  <si>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</si>
  <si>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</si>
  <si>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</si>
  <si>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</si>
  <si>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</si>
  <si>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</si>
  <si>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</si>
  <si>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</si>
  <si>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</si>
  <si>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</si>
  <si>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</si>
  <si>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</si>
  <si>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</si>
  <si>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</si>
  <si>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</si>
  <si>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</si>
  <si>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</si>
  <si>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</si>
  <si>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</si>
  <si>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</si>
  <si>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</si>
  <si>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</si>
  <si>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</si>
  <si>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</si>
  <si>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</si>
  <si>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</si>
  <si>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</si>
  <si>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</si>
  <si>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</si>
  <si>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</si>
  <si>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</si>
  <si>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</si>
  <si>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</si>
  <si>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</si>
  <si>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</si>
  <si>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</si>
  <si>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</si>
  <si>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</si>
  <si>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</si>
  <si>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</si>
  <si>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</si>
  <si>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</si>
  <si>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</si>
  <si>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</si>
  <si>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</si>
  <si>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</si>
  <si>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</si>
  <si>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</si>
  <si>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</si>
  <si>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</si>
  <si>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</si>
  <si>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</si>
  <si>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</si>
  <si>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</si>
  <si>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</si>
  <si>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</si>
  <si>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</si>
  <si>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</si>
  <si>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</si>
  <si>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</si>
  <si>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</si>
  <si>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</si>
  <si>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</si>
  <si>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</si>
  <si>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</si>
  <si>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</si>
  <si>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</si>
  <si>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</si>
  <si>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</si>
  <si>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</si>
  <si>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</si>
  <si>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</si>
  <si>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</si>
  <si>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</si>
  <si>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</si>
  <si>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</si>
  <si>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</si>
  <si>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</si>
  <si>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</si>
  <si>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</si>
  <si>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</si>
  <si>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</si>
  <si>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</si>
  <si>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</si>
  <si>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</si>
  <si>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</si>
  <si>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</si>
  <si>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</si>
  <si>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</si>
  <si>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</si>
  <si>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</si>
  <si>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</si>
  <si>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</si>
  <si>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</si>
  <si>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</si>
  <si>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</si>
  <si>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</si>
  <si>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</si>
  <si>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</si>
  <si>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</si>
  <si>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</si>
  <si>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</si>
  <si>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</si>
  <si>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</si>
  <si>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</si>
  <si>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</si>
  <si>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</si>
  <si>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</si>
  <si>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</si>
  <si>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</si>
  <si>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</si>
  <si>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</si>
  <si>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</si>
  <si>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</si>
  <si>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</si>
  <si>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</si>
  <si>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</si>
  <si>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</si>
  <si>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</si>
  <si>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</si>
  <si>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</si>
  <si>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</si>
  <si>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</si>
  <si>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</si>
  <si>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</si>
  <si>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</si>
  <si>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</si>
  <si>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</si>
  <si>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</si>
  <si>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</si>
  <si>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</si>
  <si>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</si>
  <si>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</si>
  <si>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</si>
  <si>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</si>
  <si>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</si>
  <si>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</si>
  <si>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</si>
  <si>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</si>
  <si>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</si>
  <si>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</si>
  <si>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</si>
  <si>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</si>
  <si>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</si>
  <si>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</si>
  <si>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</si>
  <si>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</si>
  <si>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</si>
  <si>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</si>
  <si>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</si>
  <si>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</si>
  <si>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</si>
  <si>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</si>
  <si>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</si>
  <si>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</si>
  <si>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</si>
  <si>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</si>
  <si>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</si>
  <si>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</si>
  <si>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</si>
  <si>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</si>
  <si>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</si>
  <si>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</si>
  <si>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</si>
  <si>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</si>
  <si>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</si>
  <si>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</si>
  <si>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</si>
  <si>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</si>
  <si>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</si>
  <si>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</si>
  <si>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</si>
  <si>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</si>
  <si>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</si>
  <si>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</si>
  <si>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</si>
  <si>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</si>
  <si>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</si>
  <si>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</si>
  <si>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</si>
  <si>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</si>
  <si>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</si>
  <si>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</si>
  <si>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</si>
  <si>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</si>
  <si>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</si>
  <si>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</si>
  <si>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</si>
  <si>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</si>
  <si>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</si>
  <si>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</si>
  <si>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</si>
  <si>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</si>
  <si>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</si>
  <si>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</si>
  <si>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</si>
  <si>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</si>
  <si>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</si>
  <si>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</si>
  <si>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</si>
  <si>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</si>
  <si>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</si>
  <si>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</si>
  <si>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</si>
  <si>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</si>
  <si>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</si>
  <si>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</si>
  <si>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</si>
  <si>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</si>
  <si>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</si>
  <si>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</si>
  <si>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</si>
  <si>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</si>
  <si>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</si>
  <si>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</si>
  <si>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</si>
  <si>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</si>
  <si>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</si>
  <si>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</si>
  <si>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</si>
  <si>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</si>
  <si>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</si>
  <si>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</si>
  <si>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</si>
  <si>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</si>
  <si>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</si>
  <si>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</si>
  <si>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</si>
  <si>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</si>
  <si>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</si>
  <si>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</si>
  <si>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</si>
  <si>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</si>
  <si>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</si>
  <si>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</si>
  <si>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</si>
  <si>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</si>
  <si>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</si>
  <si>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</si>
  <si>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</si>
  <si>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</si>
  <si>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</si>
  <si>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</si>
  <si>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</si>
  <si>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</si>
  <si>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</si>
  <si>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</si>
  <si>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</si>
  <si>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</si>
  <si>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</si>
  <si>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</si>
  <si>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</si>
  <si>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</si>
  <si>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</si>
  <si>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</si>
  <si>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</si>
  <si>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</si>
  <si>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</si>
  <si>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</si>
  <si>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</si>
  <si>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</si>
  <si>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</si>
  <si>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</si>
  <si>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</si>
  <si>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</si>
  <si>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</si>
  <si>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</si>
  <si>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</si>
  <si>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</si>
  <si>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</si>
  <si>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</si>
  <si>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</si>
  <si>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</si>
  <si>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</si>
  <si>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</si>
  <si>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</si>
  <si>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</si>
  <si>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</si>
  <si>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</si>
  <si>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</si>
  <si>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</si>
  <si>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</si>
  <si>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</si>
  <si>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</si>
  <si>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</si>
  <si>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</si>
  <si>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</si>
  <si>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</si>
  <si>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</si>
  <si>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</si>
  <si>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</si>
  <si>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</si>
  <si>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</si>
  <si>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</si>
  <si>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</si>
  <si>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</si>
  <si>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</si>
  <si>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</si>
  <si>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</si>
  <si>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</si>
  <si>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</si>
  <si>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</si>
  <si>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</si>
  <si>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</si>
  <si>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</si>
  <si>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</si>
  <si>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</si>
  <si>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</si>
  <si>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</si>
  <si>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</si>
  <si>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</si>
  <si>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</si>
  <si>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</si>
  <si>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</si>
  <si>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</si>
  <si>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</si>
  <si>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</si>
  <si>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</si>
  <si>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</si>
  <si>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</si>
  <si>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</si>
  <si>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</si>
  <si>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</si>
  <si>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</si>
  <si>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</si>
  <si>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</si>
  <si>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</si>
  <si>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</si>
  <si>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</si>
  <si>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</si>
  <si>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</si>
  <si>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</si>
  <si>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</si>
  <si>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</si>
  <si>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</si>
  <si>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</si>
  <si>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</si>
  <si>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</si>
  <si>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</si>
  <si>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</si>
  <si>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</si>
  <si>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</si>
  <si>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</si>
  <si>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</si>
  <si>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</si>
  <si>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</si>
  <si>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</si>
  <si>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</si>
  <si>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</si>
  <si>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</si>
  <si>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</si>
  <si>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</si>
  <si>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</si>
  <si>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</si>
  <si>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</si>
  <si>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</si>
  <si>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</si>
  <si>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</si>
  <si>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</si>
  <si>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</si>
  <si>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</si>
  <si>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</si>
  <si>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</si>
  <si>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</si>
  <si>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</si>
  <si>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</si>
  <si>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</si>
  <si>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</si>
  <si>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</si>
  <si>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</si>
  <si>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</si>
  <si>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</si>
  <si>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</si>
  <si>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</si>
  <si>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</si>
  <si>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</si>
  <si>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</si>
  <si>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</si>
  <si>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</si>
  <si>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</si>
  <si>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</si>
  <si>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</si>
  <si>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</si>
  <si>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</si>
  <si>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</si>
  <si>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</si>
  <si>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</si>
  <si>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</si>
  <si>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</si>
  <si>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</si>
  <si>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</si>
  <si>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</si>
  <si>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</si>
  <si>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</si>
  <si>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</si>
  <si>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</si>
  <si>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</si>
  <si>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</si>
  <si>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</si>
  <si>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</si>
  <si>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</si>
  <si>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</si>
  <si>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</si>
  <si>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</si>
  <si>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</si>
  <si>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</si>
  <si>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</si>
  <si>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</si>
  <si>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</si>
  <si>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</si>
  <si>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</si>
  <si>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</si>
  <si>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</si>
  <si>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</si>
  <si>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</si>
  <si>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</si>
  <si>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</si>
  <si>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</si>
  <si>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</si>
  <si>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</si>
  <si>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</si>
  <si>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</si>
  <si>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</si>
  <si>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</si>
  <si>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</si>
  <si>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</si>
  <si>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</si>
  <si>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</si>
  <si>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</si>
  <si>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</si>
  <si>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</si>
  <si>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</si>
  <si>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</si>
  <si>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</si>
  <si>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</si>
  <si>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</si>
  <si>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</si>
  <si>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</si>
  <si>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</si>
  <si>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</si>
  <si>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</si>
  <si>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</si>
  <si>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</si>
  <si>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</si>
  <si>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</si>
  <si>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</si>
  <si>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</si>
  <si>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</si>
  <si>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</si>
  <si>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</si>
  <si>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</si>
  <si>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</si>
  <si>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</si>
  <si>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</si>
  <si>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</si>
  <si>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</si>
  <si>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</si>
  <si>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</si>
  <si>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</si>
  <si>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</si>
  <si>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</si>
  <si>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</si>
  <si>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</si>
  <si>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</si>
  <si>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</si>
  <si>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</si>
  <si>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</si>
  <si>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</si>
  <si>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</si>
  <si>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</si>
  <si>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</si>
  <si>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</si>
  <si>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</si>
  <si>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</si>
  <si>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</si>
  <si>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</si>
  <si>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</si>
  <si>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</si>
  <si>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</si>
  <si>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</si>
  <si>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</si>
  <si>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</si>
  <si>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</si>
  <si>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</si>
  <si>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</si>
  <si>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</si>
  <si>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</si>
  <si>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</si>
  <si>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</si>
  <si>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</si>
  <si>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</si>
  <si>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</si>
  <si>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</si>
  <si>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</si>
  <si>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</si>
  <si>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</si>
  <si>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</si>
  <si>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</si>
  <si>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</si>
  <si>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</si>
  <si>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</si>
  <si>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</si>
  <si>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</si>
  <si>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</si>
  <si>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</si>
  <si>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</si>
  <si>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</si>
  <si>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</si>
  <si>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</si>
  <si>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</si>
  <si>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</si>
  <si>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</si>
  <si>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</si>
  <si>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</si>
  <si>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</si>
  <si>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</si>
  <si>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</si>
  <si>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</si>
  <si>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</si>
  <si>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</si>
  <si>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</si>
  <si>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</si>
  <si>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</si>
  <si>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</si>
  <si>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</si>
  <si>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</si>
  <si>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</si>
  <si>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</si>
  <si>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</si>
  <si>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</si>
  <si>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</si>
  <si>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</si>
  <si>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</si>
  <si>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</si>
  <si>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</si>
  <si>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</si>
  <si>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</si>
  <si>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</si>
  <si>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</si>
  <si>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</si>
  <si>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</si>
  <si>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</si>
  <si>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</si>
  <si>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</si>
  <si>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</si>
  <si>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</si>
  <si>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</si>
  <si>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</si>
  <si>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</si>
  <si>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</si>
  <si>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</si>
  <si>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</si>
  <si>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</si>
  <si>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</si>
  <si>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</si>
  <si>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</si>
  <si>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</si>
  <si>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</si>
  <si>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</si>
  <si>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</si>
  <si>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</si>
  <si>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</si>
  <si>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</si>
  <si>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</si>
  <si>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</si>
  <si>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</si>
  <si>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</si>
  <si>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</si>
  <si>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</si>
  <si>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</si>
  <si>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</si>
  <si>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</si>
  <si>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</si>
  <si>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</si>
  <si>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</si>
  <si>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</si>
  <si>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</si>
  <si>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</si>
  <si>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</si>
  <si>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</si>
  <si>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</si>
  <si>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</si>
  <si>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</si>
  <si>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</si>
  <si>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</si>
  <si>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</si>
  <si>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</si>
  <si>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</si>
  <si>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</si>
  <si>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</si>
  <si>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</si>
  <si>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</si>
  <si>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</si>
  <si>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</si>
  <si>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</si>
  <si>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</si>
  <si>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</si>
  <si>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</si>
  <si>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</si>
  <si>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</si>
  <si>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</si>
  <si>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</si>
  <si>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</si>
  <si>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</si>
  <si>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</si>
  <si>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</si>
  <si>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</si>
  <si>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</si>
  <si>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</si>
  <si>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</si>
  <si>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</si>
  <si>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</si>
  <si>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</si>
  <si>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</si>
  <si>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</si>
  <si>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</si>
  <si>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</si>
  <si>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</si>
  <si>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</si>
  <si>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</si>
  <si>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</si>
  <si>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</si>
  <si>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</si>
  <si>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</si>
  <si>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</si>
  <si>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</si>
  <si>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</si>
  <si>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</si>
  <si>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</si>
  <si>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</si>
  <si>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</si>
  <si>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</si>
  <si>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</si>
  <si>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</si>
  <si>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</si>
  <si>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</si>
  <si>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</si>
  <si>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</si>
  <si>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</si>
  <si>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</si>
  <si>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</si>
  <si>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</si>
  <si>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</si>
  <si>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</si>
  <si>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</si>
  <si>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</si>
  <si>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</si>
  <si>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</si>
  <si>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</si>
  <si>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</si>
  <si>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</si>
  <si>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</si>
  <si>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</si>
  <si>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</si>
  <si>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</si>
  <si>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</si>
  <si>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</si>
  <si>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</si>
  <si>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</si>
  <si>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</si>
  <si>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</si>
  <si>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</si>
  <si>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</si>
  <si>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</si>
  <si>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</si>
  <si>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</si>
  <si>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</si>
  <si>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</si>
  <si>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</si>
  <si>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</si>
  <si>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</si>
  <si>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</si>
  <si>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</si>
  <si>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</si>
  <si>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</si>
  <si>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</si>
  <si>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</si>
  <si>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</si>
  <si>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</si>
  <si>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</si>
  <si>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</si>
  <si>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</si>
  <si>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</si>
  <si>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</si>
  <si>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</si>
  <si>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</si>
  <si>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</si>
  <si>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</si>
  <si>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</si>
  <si>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</si>
  <si>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</si>
  <si>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</si>
  <si>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</si>
  <si>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</si>
  <si>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</si>
  <si>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</si>
  <si>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</si>
  <si>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</si>
  <si>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</si>
  <si>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</si>
  <si>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</si>
  <si>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</si>
  <si>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</si>
  <si>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</si>
  <si>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</si>
  <si>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</si>
  <si>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</si>
  <si>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</si>
  <si>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</si>
  <si>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</si>
  <si>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</si>
  <si>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</si>
  <si>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</si>
  <si>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</si>
  <si>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</si>
  <si>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</si>
  <si>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</si>
  <si>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</si>
  <si>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</si>
  <si>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</si>
  <si>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</si>
  <si>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</si>
  <si>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</si>
  <si>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</si>
  <si>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</si>
  <si>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</si>
  <si>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</si>
  <si>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</si>
  <si>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</si>
  <si>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</si>
  <si>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</si>
  <si>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</si>
  <si>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</si>
  <si>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</si>
  <si>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</si>
  <si>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</si>
  <si>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</si>
  <si>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</si>
  <si>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</si>
  <si>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</si>
  <si>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</si>
  <si>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</si>
  <si>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</si>
  <si>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</si>
  <si>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</si>
  <si>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</si>
  <si>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</si>
  <si>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</si>
  <si>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</si>
  <si>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</si>
  <si>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</si>
  <si>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</si>
  <si>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</si>
  <si>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</si>
  <si>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</si>
  <si>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</si>
  <si>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</si>
  <si>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</si>
  <si>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</si>
  <si>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</si>
  <si>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</si>
  <si>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</si>
  <si>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</si>
  <si>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</si>
  <si>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</si>
  <si>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</si>
  <si>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</si>
  <si>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</si>
  <si>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</si>
  <si>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</si>
  <si>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</si>
  <si>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</si>
  <si>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</si>
  <si>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</si>
  <si>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</si>
  <si>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</si>
  <si>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</si>
  <si>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</si>
  <si>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</si>
  <si>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</si>
  <si>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</si>
  <si>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</si>
  <si>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</si>
  <si>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</si>
  <si>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</si>
  <si>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</si>
  <si>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</si>
  <si>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</si>
  <si>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</si>
  <si>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</si>
  <si>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</si>
  <si>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</si>
  <si>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</si>
  <si>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</si>
  <si>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</si>
  <si>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</si>
  <si>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</si>
  <si>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</si>
  <si>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</si>
  <si>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</si>
  <si>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</si>
  <si>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</si>
  <si>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</si>
  <si>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</si>
  <si>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</si>
  <si>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</si>
  <si>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</si>
  <si>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</si>
  <si>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</si>
  <si>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</si>
  <si>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</si>
  <si>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</si>
  <si>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</si>
  <si>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</si>
  <si>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</si>
  <si>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</si>
  <si>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</si>
  <si>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</si>
  <si>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</si>
  <si>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</si>
  <si>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</si>
  <si>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</si>
  <si>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</si>
  <si>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</si>
  <si>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</si>
  <si>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</si>
  <si>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</si>
  <si>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</si>
  <si>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</si>
  <si>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</si>
  <si>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</si>
  <si>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</si>
  <si>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</si>
  <si>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</si>
  <si>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</si>
  <si>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</si>
  <si>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</si>
  <si>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</si>
  <si>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</si>
  <si>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</si>
  <si>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</si>
  <si>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</si>
  <si>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</si>
  <si>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</si>
  <si>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</si>
  <si>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</si>
  <si>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</si>
  <si>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</si>
  <si>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</si>
  <si>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</si>
  <si>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</si>
  <si>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</si>
  <si>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</si>
  <si>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</si>
  <si>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</si>
  <si>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</si>
  <si>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</si>
  <si>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</si>
  <si>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</si>
  <si>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</si>
  <si>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</si>
  <si>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</si>
  <si>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</si>
  <si>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</si>
  <si>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</si>
  <si>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</si>
  <si>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</si>
  <si>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</si>
  <si>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</si>
  <si>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</si>
  <si>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</si>
  <si>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</si>
  <si>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</si>
  <si>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</si>
  <si>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</si>
  <si>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</si>
  <si>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</si>
  <si>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</si>
  <si>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</si>
  <si>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</si>
  <si>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</si>
  <si>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</si>
  <si>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</si>
  <si>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</si>
  <si>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</si>
  <si>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</si>
  <si>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</si>
  <si>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</si>
  <si>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</si>
  <si>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</si>
  <si>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</si>
  <si>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</si>
  <si>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</si>
  <si>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</si>
  <si>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</si>
  <si>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</si>
  <si>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</si>
  <si>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</si>
  <si>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</si>
  <si>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</si>
  <si>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</si>
  <si>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</si>
  <si>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</si>
  <si>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</si>
  <si>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</si>
  <si>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</si>
  <si>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</si>
  <si>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</si>
  <si>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</si>
  <si>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</si>
  <si>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</si>
  <si>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</si>
  <si>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</si>
  <si>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</si>
  <si>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</si>
  <si>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</si>
  <si>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</si>
  <si>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</si>
  <si>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</si>
  <si>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</si>
  <si>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</si>
  <si>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</si>
  <si>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</si>
  <si>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</si>
  <si>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</si>
  <si>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</si>
  <si>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</si>
  <si>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</si>
  <si>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</si>
  <si>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</si>
  <si>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</si>
  <si>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</si>
  <si>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</si>
  <si>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</si>
  <si>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</si>
  <si>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</si>
  <si>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</si>
  <si>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</si>
  <si>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</si>
  <si>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</si>
  <si>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</si>
  <si>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</si>
  <si>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</si>
  <si>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</si>
  <si>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</si>
  <si>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</si>
  <si>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</si>
  <si>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</si>
  <si>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</si>
  <si>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</si>
  <si>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</si>
  <si>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</si>
  <si>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</si>
  <si>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</si>
  <si>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</si>
  <si>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</si>
  <si>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</si>
  <si>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</si>
  <si>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</si>
  <si>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</si>
  <si>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</si>
  <si>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</si>
  <si>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</si>
  <si>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</si>
  <si>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</si>
  <si>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</si>
  <si>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</si>
  <si>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</si>
  <si>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</si>
  <si>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</si>
  <si>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</si>
  <si>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</si>
  <si>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</si>
  <si>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</si>
  <si>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</si>
  <si>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</si>
  <si>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</si>
  <si>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</si>
  <si>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</si>
  <si>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</si>
  <si>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</si>
  <si>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</si>
  <si>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</si>
  <si>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</si>
  <si>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</si>
  <si>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</si>
  <si>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</si>
  <si>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</si>
  <si>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</si>
  <si>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</si>
  <si>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</si>
  <si>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</si>
  <si>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</si>
  <si>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</si>
  <si>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</si>
  <si>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</si>
  <si>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</si>
  <si>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</si>
  <si>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</si>
  <si>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</si>
  <si>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</si>
  <si>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</si>
  <si>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</si>
  <si>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</si>
  <si>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</si>
  <si>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</si>
  <si>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</si>
  <si>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</si>
  <si>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</si>
  <si>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</si>
  <si>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</si>
  <si>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</si>
  <si>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</si>
  <si>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</si>
  <si>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</si>
  <si>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</si>
  <si>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</si>
  <si>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</si>
  <si>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</si>
  <si>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</si>
  <si>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</si>
  <si>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</si>
  <si>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</si>
  <si>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</si>
  <si>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</si>
  <si>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</si>
  <si>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</si>
  <si>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</si>
  <si>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</si>
  <si>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</si>
  <si>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</si>
  <si>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</si>
  <si>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</si>
  <si>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</si>
  <si>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</si>
  <si>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</si>
  <si>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</si>
  <si>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</si>
  <si>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</si>
  <si>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</si>
  <si>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</si>
  <si>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</si>
  <si>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</si>
  <si>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</si>
  <si>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</si>
  <si>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</si>
  <si>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</si>
  <si>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</si>
  <si>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</si>
  <si>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</si>
  <si>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</si>
  <si>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</si>
  <si>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</si>
  <si>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</si>
  <si>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</si>
  <si>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</si>
  <si>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</si>
  <si>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</si>
  <si>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</si>
  <si>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</si>
  <si>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</si>
  <si>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</si>
  <si>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</si>
  <si>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</si>
  <si>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</si>
  <si>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</si>
  <si>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</si>
  <si>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</si>
  <si>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</si>
  <si>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</si>
  <si>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</si>
  <si>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</si>
  <si>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</si>
  <si>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</si>
  <si>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</si>
  <si>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</si>
  <si>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</si>
  <si>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</si>
  <si>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</si>
  <si>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</si>
  <si>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</si>
  <si>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</si>
  <si>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</si>
  <si>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</si>
  <si>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</si>
  <si>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</si>
  <si>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</si>
  <si>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</si>
  <si>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</si>
  <si>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</si>
  <si>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</si>
  <si>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</si>
  <si>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</si>
  <si>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</si>
  <si>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</si>
  <si>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</si>
  <si>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</si>
  <si>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</si>
  <si>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</si>
  <si>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</si>
  <si>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</si>
  <si>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</si>
  <si>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</si>
  <si>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</si>
  <si>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</si>
  <si>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</si>
  <si>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</si>
  <si>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</si>
  <si>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</si>
  <si>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</si>
  <si>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</si>
  <si>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</si>
  <si>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</si>
  <si>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</si>
  <si>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</si>
  <si>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</si>
  <si>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</si>
  <si>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</si>
  <si>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</si>
  <si>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</si>
  <si>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</si>
  <si>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</si>
  <si>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</si>
  <si>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</si>
  <si>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</si>
  <si>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</si>
  <si>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</si>
  <si>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</si>
  <si>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</si>
  <si>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</si>
  <si>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</si>
  <si>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</si>
  <si>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</si>
  <si>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</si>
  <si>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</si>
  <si>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</si>
  <si>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</si>
  <si>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</si>
  <si>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</si>
  <si>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</si>
  <si>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</si>
  <si>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</si>
  <si>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</si>
  <si>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</si>
  <si>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</si>
  <si>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</si>
  <si>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</si>
  <si>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</si>
  <si>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</si>
  <si>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</si>
  <si>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</si>
  <si>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</si>
  <si>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</si>
  <si>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</si>
  <si>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</si>
  <si>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</si>
  <si>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</si>
  <si>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</si>
  <si>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</si>
  <si>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</si>
  <si>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</si>
  <si>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</si>
  <si>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</si>
  <si>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</si>
  <si>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</si>
  <si>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</si>
  <si>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</si>
  <si>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</si>
  <si>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</si>
  <si>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</si>
  <si>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</si>
  <si>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</si>
  <si>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</si>
  <si>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</si>
  <si>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</si>
  <si>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</si>
  <si>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</si>
  <si>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</si>
  <si>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</si>
  <si>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</si>
  <si>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</si>
  <si>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</si>
  <si>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</si>
  <si>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</si>
  <si>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</si>
  <si>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</si>
  <si>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</si>
  <si>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</si>
  <si>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</si>
  <si>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</si>
  <si>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</si>
  <si>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</si>
  <si>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</si>
  <si>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</si>
  <si>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</si>
  <si>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</si>
  <si>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</si>
  <si>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</si>
  <si>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</si>
  <si>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</si>
  <si>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</si>
  <si>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</si>
  <si>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</si>
  <si>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</si>
  <si>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</si>
  <si>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</si>
  <si>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</si>
  <si>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</si>
  <si>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</si>
  <si>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</si>
  <si>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</si>
  <si>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</si>
  <si>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</si>
  <si>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</si>
  <si>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</si>
  <si>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</si>
  <si>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</si>
  <si>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</si>
  <si>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</si>
  <si>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</si>
  <si>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</si>
  <si>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</si>
  <si>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</si>
  <si>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</si>
  <si>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</si>
  <si>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</si>
  <si>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</si>
  <si>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</si>
  <si>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</si>
  <si>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</si>
  <si>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</si>
  <si>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</si>
  <si>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</si>
  <si>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</si>
  <si>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</si>
  <si>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</si>
  <si>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</si>
  <si>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</si>
  <si>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</si>
  <si>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</si>
  <si>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</si>
  <si>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</si>
  <si>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</si>
  <si>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</si>
  <si>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</si>
  <si>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</si>
  <si>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</si>
  <si>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</si>
  <si>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</si>
  <si>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</si>
  <si>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</si>
  <si>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</si>
  <si>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</si>
  <si>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</si>
  <si>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</si>
  <si>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</si>
  <si>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</si>
  <si>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</si>
  <si>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</si>
  <si>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</si>
  <si>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</si>
  <si>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</si>
  <si>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</si>
  <si>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</si>
  <si>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</si>
  <si>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</si>
  <si>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</si>
  <si>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</si>
  <si>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</si>
  <si>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</si>
  <si>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</si>
  <si>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</si>
  <si>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</si>
  <si>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</si>
  <si>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</si>
  <si>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</si>
  <si>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</si>
  <si>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</si>
  <si>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</si>
  <si>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</si>
  <si>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</si>
  <si>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</si>
  <si>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</si>
  <si>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</si>
  <si>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</si>
  <si>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</si>
  <si>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</si>
  <si>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</si>
  <si>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</si>
  <si>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</si>
  <si>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</si>
  <si>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</si>
  <si>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</si>
  <si>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</si>
  <si>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</si>
  <si>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</si>
  <si>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</si>
  <si>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</si>
  <si>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</si>
  <si>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</si>
  <si>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</si>
  <si>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</si>
  <si>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</si>
  <si>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</si>
  <si>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</si>
  <si>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</si>
  <si>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</si>
  <si>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</si>
  <si>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</si>
  <si>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</si>
  <si>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</si>
  <si>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</si>
  <si>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</si>
  <si>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</si>
  <si>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</si>
  <si>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</si>
  <si>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</si>
  <si>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</si>
  <si>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</si>
  <si>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</si>
  <si>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</si>
  <si>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</si>
  <si>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</si>
  <si>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</si>
  <si>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</si>
  <si>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</si>
  <si>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</si>
  <si>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</si>
  <si>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</si>
  <si>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</si>
  <si>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</si>
  <si>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</si>
  <si>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</si>
  <si>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</si>
  <si>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</si>
  <si>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</si>
  <si>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</si>
  <si>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</si>
  <si>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</si>
  <si>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</si>
  <si>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</si>
  <si>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</si>
  <si>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</si>
  <si>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</si>
  <si>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</si>
  <si>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</si>
  <si>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</si>
  <si>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</si>
  <si>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</si>
  <si>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</si>
  <si>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</si>
  <si>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</si>
  <si>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</si>
  <si>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</si>
  <si>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</si>
  <si>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</si>
  <si>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</si>
  <si>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</si>
  <si>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</si>
  <si>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</si>
  <si>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</si>
  <si>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</si>
  <si>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</si>
  <si>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</si>
  <si>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</si>
  <si>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</si>
  <si>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</si>
  <si>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</si>
  <si>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</si>
  <si>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</si>
  <si>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</si>
  <si>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</si>
  <si>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</si>
  <si>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</si>
  <si>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</si>
  <si>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</si>
  <si>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</si>
  <si>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</si>
  <si>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</si>
  <si>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</si>
  <si>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</si>
  <si>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</si>
  <si>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</si>
  <si>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</si>
  <si>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</si>
  <si>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</si>
  <si>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</si>
  <si>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</si>
  <si>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</si>
  <si>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</si>
  <si>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</si>
  <si>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</si>
  <si>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</si>
  <si>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</si>
  <si>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</si>
  <si>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</si>
  <si>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</si>
  <si>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</si>
  <si>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</si>
  <si>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</si>
  <si>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</si>
  <si>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</si>
  <si>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</si>
  <si>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</si>
  <si>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</si>
  <si>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</si>
  <si>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</si>
  <si>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</si>
  <si>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</si>
  <si>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</si>
  <si>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</si>
  <si>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</si>
  <si>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</si>
  <si>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</si>
  <si>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</si>
  <si>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</si>
  <si>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</si>
  <si>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</si>
  <si>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</si>
  <si>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</si>
  <si>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</si>
  <si>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</si>
  <si>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</si>
  <si>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</si>
  <si>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</si>
  <si>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</si>
  <si>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</si>
  <si>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</si>
  <si>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</si>
  <si>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</si>
  <si>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</si>
  <si>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</si>
  <si>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</si>
  <si>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</si>
  <si>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</si>
  <si>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</si>
  <si>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</si>
  <si>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</si>
  <si>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</si>
  <si>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</si>
  <si>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</si>
  <si>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</si>
  <si>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</si>
  <si>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</si>
  <si>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</si>
  <si>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</si>
  <si>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</si>
  <si>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</si>
  <si>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</si>
  <si>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</si>
  <si>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</si>
  <si>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</si>
  <si>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</si>
  <si>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</si>
  <si>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</si>
  <si>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</si>
  <si>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</si>
  <si>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</si>
  <si>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</si>
  <si>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</si>
  <si>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</si>
  <si>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</si>
  <si>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</si>
  <si>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</si>
  <si>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</si>
  <si>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</si>
  <si>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</si>
  <si>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</si>
  <si>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</si>
  <si>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</si>
  <si>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</si>
  <si>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</si>
  <si>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</si>
  <si>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</si>
  <si>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</si>
  <si>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</si>
  <si>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</si>
  <si>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</si>
  <si>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</si>
  <si>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</si>
  <si>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</si>
  <si>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</si>
  <si>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</si>
  <si>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</si>
  <si>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</si>
  <si>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</si>
  <si>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</si>
  <si>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</si>
  <si>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</si>
  <si>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</si>
  <si>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</si>
  <si>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</si>
  <si>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</si>
  <si>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</si>
  <si>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</si>
  <si>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</si>
  <si>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</si>
  <si>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</si>
  <si>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</si>
  <si>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</si>
  <si>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</si>
  <si>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</si>
  <si>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</si>
  <si>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</si>
  <si>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</si>
  <si>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</si>
  <si>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</si>
  <si>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</si>
  <si>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</si>
  <si>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</si>
  <si>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</si>
  <si>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</si>
  <si>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</si>
  <si>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</si>
  <si>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</si>
  <si>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</si>
  <si>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</si>
  <si>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</si>
  <si>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</si>
  <si>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</si>
  <si>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</si>
  <si>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</si>
  <si>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</si>
  <si>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</si>
  <si>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</si>
  <si>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</si>
  <si>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</si>
  <si>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</si>
  <si>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</si>
  <si>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</si>
  <si>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</si>
  <si>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</si>
  <si>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</si>
  <si>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</si>
  <si>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</si>
  <si>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</si>
  <si>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</si>
  <si>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</si>
  <si>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</si>
  <si>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</si>
  <si>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</si>
  <si>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</si>
  <si>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</si>
  <si>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</si>
  <si>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</si>
  <si>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</si>
  <si>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</si>
  <si>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</si>
  <si>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</si>
  <si>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</si>
  <si>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</si>
  <si>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</si>
  <si>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</si>
  <si>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</si>
  <si>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</si>
  <si>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</si>
  <si>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</si>
  <si>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</si>
  <si>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</si>
  <si>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</si>
  <si>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</si>
  <si>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</si>
  <si>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</si>
  <si>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</si>
  <si>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</si>
  <si>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</si>
  <si>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</si>
  <si>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</si>
  <si>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</si>
  <si>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</si>
  <si>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</si>
  <si>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</si>
  <si>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</si>
  <si>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</si>
  <si>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</si>
  <si>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</si>
  <si>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</si>
  <si>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</si>
  <si>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</si>
  <si>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</si>
  <si>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</si>
  <si>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</si>
  <si>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</si>
  <si>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</si>
  <si>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</si>
  <si>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</si>
  <si>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</si>
  <si>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</si>
  <si>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</si>
  <si>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</si>
  <si>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</si>
  <si>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</si>
  <si>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</si>
  <si>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</si>
  <si>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</si>
  <si>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</si>
  <si>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</si>
  <si>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</si>
  <si>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</si>
  <si>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</si>
  <si>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</si>
  <si>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</si>
  <si>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</si>
  <si>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</si>
  <si>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</si>
  <si>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</si>
  <si>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</si>
  <si>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</si>
  <si>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</si>
  <si>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</si>
  <si>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</si>
  <si>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</si>
  <si>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</si>
  <si>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</si>
  <si>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</si>
  <si>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</si>
  <si>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</si>
  <si>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</si>
  <si>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</si>
  <si>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</si>
  <si>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</si>
  <si>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</si>
  <si>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</si>
  <si>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</si>
  <si>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</si>
  <si>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</si>
  <si>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</si>
  <si>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</si>
  <si>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</si>
  <si>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</si>
  <si>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</si>
  <si>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</si>
  <si>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</si>
  <si>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</si>
  <si>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</si>
  <si>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</si>
  <si>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</si>
  <si>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</si>
  <si>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</si>
  <si>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</si>
  <si>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</si>
  <si>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</si>
  <si>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</si>
  <si>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</si>
  <si>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</si>
  <si>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</si>
  <si>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</si>
  <si>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</si>
  <si>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</si>
  <si>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</si>
  <si>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</si>
  <si>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</si>
  <si>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</si>
  <si>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</si>
  <si>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</si>
  <si>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</si>
  <si>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</si>
  <si>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</si>
  <si>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</si>
  <si>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</si>
  <si>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</si>
  <si>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</si>
  <si>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</si>
  <si>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</si>
  <si>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</si>
  <si>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</si>
  <si>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</si>
  <si>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</si>
  <si>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</si>
  <si>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</si>
  <si>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</si>
  <si>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</si>
  <si>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</si>
  <si>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</si>
  <si>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</si>
  <si>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</si>
  <si>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</si>
  <si>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</si>
  <si>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</si>
  <si>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</si>
  <si>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</si>
  <si>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</si>
  <si>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</si>
  <si>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</si>
  <si>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</si>
  <si>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</si>
  <si>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</si>
  <si>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</si>
  <si>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</si>
  <si>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</si>
  <si>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</si>
  <si>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</si>
  <si>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</si>
  <si>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</si>
  <si>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</si>
  <si>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</si>
  <si>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</si>
  <si>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</si>
  <si>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</si>
  <si>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</si>
  <si>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</si>
  <si>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</si>
  <si>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</si>
  <si>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</si>
  <si>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</si>
  <si>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</si>
  <si>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</si>
  <si>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</si>
  <si>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</si>
  <si>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</si>
  <si>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</si>
  <si>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</si>
  <si>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</si>
  <si>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</si>
  <si>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</si>
  <si>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</si>
  <si>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</si>
  <si>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</si>
  <si>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</si>
  <si>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</si>
  <si>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</si>
  <si>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</si>
  <si>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</si>
  <si>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</si>
  <si>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</si>
  <si>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</si>
  <si>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</si>
  <si>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</si>
  <si>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</si>
  <si>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</si>
  <si>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</si>
  <si>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</si>
  <si>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</si>
  <si>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</si>
  <si>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</si>
  <si>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</si>
  <si>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</si>
  <si>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</si>
  <si>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</si>
  <si>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</si>
  <si>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</si>
  <si>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</si>
  <si>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</si>
  <si>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</si>
  <si>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</si>
  <si>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</si>
  <si>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</si>
  <si>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</si>
  <si>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</si>
  <si>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</si>
  <si>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</si>
  <si>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</si>
  <si>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</si>
  <si>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</si>
  <si>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</si>
  <si>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</si>
  <si>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</si>
  <si>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</si>
  <si>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</si>
  <si>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</si>
  <si>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</si>
  <si>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</si>
  <si>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</si>
  <si>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</si>
  <si>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</si>
  <si>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</si>
  <si>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</si>
  <si>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</si>
  <si>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</si>
  <si>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</si>
  <si>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</si>
  <si>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</si>
  <si>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</si>
  <si>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</si>
  <si>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</si>
  <si>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</si>
  <si>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</si>
  <si>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</si>
  <si>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</si>
  <si>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</si>
  <si>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</si>
  <si>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</si>
  <si>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</si>
  <si>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</si>
  <si>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</si>
  <si>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</si>
  <si>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</si>
  <si>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</si>
  <si>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</si>
  <si>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</si>
  <si>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</si>
  <si>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</si>
  <si>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</si>
  <si>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</si>
  <si>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</si>
  <si>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</si>
  <si>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</si>
  <si>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</si>
  <si>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</si>
  <si>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</si>
  <si>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</si>
  <si>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</si>
  <si>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</si>
  <si>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</si>
  <si>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</si>
  <si>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</si>
  <si>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</si>
  <si>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</si>
  <si>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</si>
  <si>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</si>
  <si>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</si>
  <si>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</si>
  <si>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</si>
  <si>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</si>
  <si>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</si>
  <si>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</si>
  <si>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</si>
  <si>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</si>
  <si>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</si>
  <si>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</si>
  <si>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</si>
  <si>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</si>
  <si>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</si>
  <si>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</si>
  <si>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</si>
  <si>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</si>
  <si>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</si>
  <si>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</si>
  <si>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</si>
  <si>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</si>
  <si>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</si>
  <si>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</si>
  <si>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</si>
  <si>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</si>
  <si>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</si>
  <si>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</si>
  <si>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</si>
  <si>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</si>
  <si>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</si>
  <si>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</si>
  <si>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</si>
  <si>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</si>
  <si>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</si>
  <si>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</si>
  <si>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</si>
  <si>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</si>
  <si>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</si>
  <si>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</si>
  <si>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</si>
  <si>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</si>
  <si>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</si>
  <si>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</si>
  <si>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</si>
  <si>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</si>
  <si>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</si>
  <si>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</si>
  <si>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</si>
  <si>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</si>
  <si>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</si>
  <si>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</si>
  <si>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</si>
  <si>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</si>
  <si>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</si>
  <si>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</si>
  <si>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</si>
  <si>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</si>
  <si>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</si>
  <si>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</si>
  <si>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</si>
  <si>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</si>
  <si>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</si>
  <si>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</si>
  <si>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</si>
  <si>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</si>
  <si>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</si>
  <si>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</si>
  <si>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</si>
  <si>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</si>
  <si>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</si>
  <si>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</si>
  <si>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</si>
  <si>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</si>
  <si>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</si>
  <si>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</si>
  <si>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</si>
  <si>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</si>
  <si>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</si>
  <si>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</si>
  <si>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</si>
  <si>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</si>
  <si>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</si>
  <si>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</si>
  <si>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</si>
  <si>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</si>
  <si>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</si>
  <si>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</si>
  <si>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</si>
  <si>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</si>
  <si>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</si>
  <si>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</si>
  <si>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</si>
  <si>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</si>
  <si>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</si>
  <si>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</si>
  <si>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</si>
  <si>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</si>
  <si>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</si>
  <si>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</si>
  <si>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</si>
  <si>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</si>
  <si>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</si>
  <si>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</si>
  <si>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</si>
  <si>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</si>
  <si>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</si>
  <si>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</si>
  <si>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</si>
  <si>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</si>
  <si>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</si>
  <si>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</si>
  <si>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</si>
  <si>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</si>
  <si>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</si>
  <si>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</si>
  <si>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</si>
  <si>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</si>
  <si>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</si>
  <si>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</si>
  <si>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</si>
  <si>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</si>
  <si>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</si>
  <si>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</si>
  <si>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</si>
  <si>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</si>
  <si>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</si>
  <si>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</si>
  <si>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</si>
  <si>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</si>
  <si>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</si>
  <si>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</si>
  <si>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</si>
  <si>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</si>
  <si>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</si>
  <si>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</si>
  <si>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</si>
  <si>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</si>
  <si>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</si>
  <si>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</si>
  <si>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</si>
  <si>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</si>
  <si>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</si>
  <si>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</si>
  <si>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</si>
  <si>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</si>
  <si>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</si>
  <si>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</si>
  <si>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</si>
  <si>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</si>
  <si>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</si>
  <si>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</si>
  <si>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</si>
  <si>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</si>
  <si>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</si>
  <si>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</si>
  <si>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</si>
  <si>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</si>
  <si>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</si>
  <si>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</si>
  <si>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</si>
  <si>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</si>
  <si>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</si>
  <si>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</si>
  <si>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</si>
  <si>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</si>
  <si>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</si>
  <si>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</si>
  <si>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</si>
  <si>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</si>
  <si>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</si>
  <si>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</si>
  <si>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</si>
  <si>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</si>
  <si>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</si>
  <si>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</si>
  <si>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</si>
  <si>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</si>
  <si>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</si>
  <si>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</si>
  <si>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</si>
  <si>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</si>
  <si>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</si>
  <si>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</si>
  <si>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</si>
  <si>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</si>
  <si>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</si>
  <si>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</si>
  <si>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</si>
  <si>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</si>
  <si>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</si>
  <si>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</si>
  <si>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</si>
  <si>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</si>
  <si>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</si>
  <si>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</si>
  <si>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</si>
  <si>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</si>
  <si>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</si>
  <si>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</si>
  <si>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</si>
  <si>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</si>
  <si>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</si>
  <si>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</si>
  <si>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</si>
  <si>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</si>
  <si>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</si>
  <si>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</si>
  <si>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</si>
  <si>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</si>
  <si>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</si>
  <si>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</si>
  <si>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</si>
  <si>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</si>
  <si>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</si>
  <si>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</si>
  <si>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</si>
  <si>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</si>
  <si>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</si>
  <si>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</si>
  <si>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</si>
  <si>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</si>
  <si>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</si>
  <si>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</si>
  <si>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</si>
  <si>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</si>
  <si>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</si>
  <si>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</si>
  <si>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</si>
  <si>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</si>
  <si>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</si>
  <si>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</si>
  <si>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</si>
  <si>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</si>
  <si>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</si>
  <si>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</si>
  <si>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</si>
  <si>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</si>
  <si>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</si>
  <si>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</si>
  <si>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</si>
  <si>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</si>
  <si>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</si>
  <si>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</si>
  <si>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</si>
  <si>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</si>
  <si>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</si>
  <si>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</si>
  <si>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</si>
  <si>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</si>
  <si>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</si>
  <si>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</si>
  <si>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</si>
  <si>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</si>
  <si>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</si>
  <si>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</si>
  <si>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</si>
  <si>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</si>
  <si>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</si>
  <si>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</si>
  <si>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</si>
  <si>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</si>
  <si>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</si>
  <si>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</si>
  <si>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</si>
  <si>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</si>
  <si>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</si>
  <si>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</si>
  <si>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</si>
  <si>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</si>
  <si>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</si>
  <si>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</si>
  <si>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</si>
  <si>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</si>
  <si>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</si>
  <si>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</si>
  <si>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</si>
  <si>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</si>
  <si>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</si>
  <si>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</si>
  <si>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</si>
  <si>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</si>
  <si>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</si>
  <si>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</si>
  <si>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</si>
  <si>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</si>
  <si>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</si>
  <si>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</si>
  <si>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</si>
  <si>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</si>
  <si>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</si>
  <si>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</si>
  <si>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</si>
  <si>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</si>
  <si>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</si>
  <si>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</si>
  <si>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</si>
  <si>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</si>
  <si>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</si>
  <si>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</si>
  <si>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</si>
  <si>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</si>
  <si>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</si>
  <si>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</si>
  <si>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</si>
  <si>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</si>
  <si>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</si>
  <si>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</si>
  <si>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</si>
  <si>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</si>
  <si>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</si>
  <si>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</si>
  <si>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</si>
  <si>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</si>
  <si>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</si>
  <si>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</si>
  <si>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</si>
  <si>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</si>
  <si>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</si>
  <si>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</si>
  <si>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</si>
  <si>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</si>
  <si>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</si>
  <si>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</si>
  <si>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</si>
  <si>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</si>
  <si>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</si>
  <si>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</si>
  <si>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</si>
  <si>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</si>
  <si>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</si>
  <si>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</si>
  <si>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</si>
  <si>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</si>
  <si>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</si>
  <si>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</si>
  <si>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</si>
  <si>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</si>
  <si>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</si>
  <si>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</si>
  <si>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</si>
  <si>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</si>
  <si>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</si>
  <si>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</si>
  <si>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</si>
  <si>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</si>
  <si>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</si>
  <si>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</si>
  <si>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</si>
  <si>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</si>
  <si>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</si>
  <si>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</si>
  <si>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</si>
  <si>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</si>
  <si>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</si>
  <si>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</si>
  <si>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</si>
  <si>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</si>
  <si>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</si>
  <si>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</si>
  <si>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</si>
  <si>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</si>
  <si>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</si>
  <si>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</si>
  <si>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</si>
  <si>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</si>
  <si>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</si>
  <si>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</si>
  <si>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</si>
  <si>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</si>
  <si>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</si>
  <si>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</si>
  <si>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</si>
  <si>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</si>
  <si>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</si>
  <si>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</si>
  <si>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</si>
  <si>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</si>
  <si>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</si>
  <si>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</si>
  <si>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</si>
  <si>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</si>
  <si>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</si>
  <si>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</si>
  <si>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</si>
  <si>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</si>
  <si>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</si>
  <si>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</si>
  <si>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</si>
  <si>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</si>
  <si>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</si>
  <si>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</si>
  <si>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</si>
  <si>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</si>
  <si>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</si>
  <si>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</si>
  <si>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</si>
  <si>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</si>
  <si>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</si>
  <si>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</si>
  <si>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</si>
  <si>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</si>
  <si>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</si>
  <si>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</si>
  <si>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</si>
  <si>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</si>
  <si>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</si>
  <si>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</si>
  <si>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</si>
  <si>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</si>
  <si>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</si>
  <si>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</si>
  <si>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</si>
  <si>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</si>
  <si>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</si>
  <si>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</si>
  <si>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</si>
  <si>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</si>
  <si>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</si>
  <si>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</si>
  <si>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</si>
  <si>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</si>
  <si>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</si>
  <si>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</si>
  <si>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</si>
  <si>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</si>
  <si>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</si>
  <si>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</si>
  <si>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</si>
  <si>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</si>
  <si>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</si>
  <si>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</si>
  <si>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</si>
  <si>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</si>
  <si>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</si>
  <si>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</si>
  <si>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</si>
  <si>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</si>
  <si>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</si>
  <si>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</si>
  <si>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</si>
  <si>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</si>
  <si>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</si>
  <si>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</si>
  <si>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</si>
  <si>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</si>
  <si>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</si>
  <si>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</si>
  <si>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</si>
  <si>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</si>
  <si>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</si>
  <si>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</si>
  <si>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</si>
  <si>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</si>
  <si>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</si>
  <si>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</si>
  <si>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</si>
  <si>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</si>
  <si>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</si>
  <si>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</si>
  <si>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</si>
  <si>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</si>
  <si>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</si>
  <si>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</si>
  <si>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</si>
  <si>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</si>
  <si>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</si>
  <si>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</si>
  <si>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</si>
  <si>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</si>
  <si>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</si>
  <si>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</si>
  <si>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</si>
  <si>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</si>
  <si>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</si>
  <si>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</si>
  <si>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</si>
  <si>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</si>
  <si>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</si>
  <si>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</si>
  <si>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</si>
  <si>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</si>
  <si>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</si>
  <si>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</si>
  <si>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</si>
  <si>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</si>
  <si>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</si>
  <si>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</si>
  <si>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</si>
  <si>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</si>
  <si>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</si>
  <si>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</si>
  <si>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</si>
  <si>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</si>
  <si>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</si>
  <si>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</si>
  <si>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</si>
  <si>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</si>
  <si>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</si>
  <si>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</si>
  <si>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</si>
  <si>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</si>
  <si>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</si>
  <si>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</si>
  <si>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</si>
  <si>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</si>
  <si>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</si>
  <si>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</si>
  <si>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</si>
  <si>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</si>
  <si>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</si>
  <si>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</si>
  <si>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</si>
  <si>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</si>
  <si>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</si>
  <si>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</si>
  <si>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</si>
  <si>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</si>
  <si>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</si>
  <si>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</si>
  <si>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</si>
  <si>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</si>
  <si>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</si>
  <si>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</si>
  <si>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</si>
  <si>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</si>
  <si>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</si>
  <si>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</si>
  <si>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</si>
  <si>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</si>
  <si>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</si>
  <si>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</si>
  <si>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</si>
  <si>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</si>
  <si>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</si>
  <si>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</si>
  <si>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</si>
  <si>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</si>
  <si>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</si>
  <si>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</si>
  <si>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</si>
  <si>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</si>
  <si>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</si>
  <si>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</si>
  <si>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</si>
  <si>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</si>
  <si>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</si>
  <si>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</si>
  <si>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</si>
  <si>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</si>
  <si>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</si>
  <si>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</si>
  <si>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</si>
  <si>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</si>
  <si>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</si>
  <si>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</si>
  <si>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</si>
  <si>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</si>
  <si>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</si>
  <si>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</si>
  <si>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</si>
  <si>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</si>
  <si>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</si>
  <si>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</si>
  <si>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</si>
  <si>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</si>
  <si>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</si>
  <si>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</si>
  <si>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</si>
  <si>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</si>
  <si>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</si>
  <si>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</si>
  <si>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</si>
  <si>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</si>
  <si>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</si>
  <si>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</si>
  <si>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</si>
  <si>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</si>
  <si>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</si>
  <si>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</si>
  <si>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</si>
  <si>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</si>
  <si>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</si>
  <si>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</si>
  <si>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</si>
  <si>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</si>
  <si>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</si>
  <si>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</si>
  <si>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</si>
  <si>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</si>
  <si>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</si>
  <si>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</si>
  <si>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</si>
  <si>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</si>
  <si>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</si>
  <si>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</si>
  <si>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</si>
  <si>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</si>
  <si>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</si>
  <si>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</si>
  <si>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</si>
  <si>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</si>
  <si>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</si>
  <si>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</si>
  <si>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</si>
  <si>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</si>
  <si>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</si>
  <si>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</si>
  <si>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</si>
  <si>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</si>
  <si>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</si>
  <si>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</si>
  <si>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</si>
  <si>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</si>
  <si>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</si>
  <si>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</si>
  <si>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</si>
  <si>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</si>
  <si>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</si>
  <si>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</si>
  <si>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</si>
  <si>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</si>
  <si>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</si>
  <si>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</si>
  <si>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</si>
  <si>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</si>
  <si>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</si>
  <si>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</si>
  <si>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</si>
  <si>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</si>
  <si>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</si>
  <si>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</si>
  <si>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</si>
  <si>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</si>
  <si>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</si>
  <si>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</si>
  <si>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</si>
  <si>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</si>
  <si>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</si>
  <si>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</si>
  <si>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</si>
  <si>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</si>
  <si>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</si>
  <si>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</si>
  <si>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</si>
  <si>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</si>
  <si>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</si>
  <si>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</si>
  <si>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</si>
  <si>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</si>
  <si>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</si>
  <si>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</si>
  <si>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</si>
  <si>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</si>
  <si>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</si>
  <si>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</si>
  <si>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</si>
  <si>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</si>
  <si>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</si>
  <si>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</si>
  <si>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</si>
  <si>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</si>
  <si>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</si>
  <si>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</si>
  <si>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</si>
  <si>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</si>
  <si>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</si>
  <si>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</si>
  <si>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</si>
  <si>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</si>
  <si>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</si>
  <si>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</si>
  <si>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</si>
  <si>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</si>
  <si>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</si>
  <si>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</si>
  <si>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</si>
  <si>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</si>
  <si>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</si>
  <si>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</si>
  <si>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</si>
  <si>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</si>
  <si>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</si>
  <si>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</si>
  <si>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</si>
  <si>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</si>
  <si>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</si>
  <si>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</si>
  <si>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</si>
  <si>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</si>
  <si>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</si>
  <si>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</si>
  <si>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</si>
  <si>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</si>
  <si>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</si>
  <si>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</si>
  <si>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</si>
  <si>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</si>
  <si>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</si>
  <si>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</si>
  <si>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</si>
  <si>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</si>
  <si>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</si>
  <si>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</si>
  <si>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</si>
  <si>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</si>
  <si>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</si>
  <si>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</si>
  <si>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</si>
  <si>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</si>
  <si>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</si>
  <si>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</si>
  <si>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</si>
  <si>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</si>
  <si>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</si>
  <si>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</si>
  <si>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</si>
  <si>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</si>
  <si>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</si>
  <si>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</si>
  <si>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</si>
  <si>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</si>
  <si>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</si>
  <si>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</si>
  <si>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</si>
  <si>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</si>
  <si>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</si>
  <si>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</si>
  <si>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</si>
  <si>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</si>
  <si>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</si>
  <si>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</si>
  <si>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</si>
  <si>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</si>
  <si>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</si>
  <si>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</si>
  <si>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</si>
  <si>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</si>
  <si>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</si>
  <si>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</si>
  <si>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</si>
  <si>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</si>
  <si>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</si>
  <si>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</si>
  <si>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</si>
  <si>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</si>
  <si>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</si>
  <si>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</si>
  <si>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</si>
  <si>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</si>
  <si>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</si>
  <si>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</si>
  <si>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</si>
  <si>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</si>
  <si>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</si>
  <si>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</si>
  <si>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</si>
  <si>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</si>
  <si>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</si>
  <si>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</si>
  <si>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</si>
  <si>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</si>
  <si>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</si>
  <si>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</si>
  <si>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</si>
  <si>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</si>
  <si>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</si>
  <si>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</si>
  <si>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</si>
  <si>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</si>
  <si>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</si>
  <si>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</si>
  <si>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</si>
  <si>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</si>
  <si>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</si>
  <si>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</si>
  <si>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</si>
  <si>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</si>
  <si>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</si>
  <si>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</si>
  <si>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</si>
  <si>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</si>
  <si>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</si>
  <si>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</si>
  <si>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</si>
  <si>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</si>
  <si>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</si>
  <si>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</si>
  <si>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</si>
  <si>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</si>
  <si>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</si>
  <si>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</si>
  <si>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</si>
  <si>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</si>
  <si>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</si>
  <si>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</si>
  <si>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</si>
  <si>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</si>
  <si>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</si>
  <si>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</si>
  <si>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</si>
  <si>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</si>
  <si>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</si>
  <si>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</si>
  <si>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</si>
  <si>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</si>
  <si>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</si>
  <si>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</si>
  <si>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</si>
  <si>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</si>
  <si>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</si>
  <si>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</si>
  <si>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</si>
  <si>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</si>
  <si>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</si>
  <si>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</si>
  <si>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</si>
  <si>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</si>
  <si>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</si>
  <si>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</si>
  <si>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</si>
  <si>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</si>
  <si>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</si>
  <si>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</si>
  <si>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</si>
  <si>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</si>
  <si>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</si>
  <si>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</si>
  <si>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</si>
  <si>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</si>
  <si>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</si>
  <si>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</si>
  <si>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</si>
  <si>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</si>
  <si>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</si>
  <si>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</si>
  <si>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</si>
  <si>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</si>
  <si>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</si>
  <si>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</si>
  <si>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</si>
  <si>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</si>
  <si>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</si>
  <si>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</si>
  <si>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</si>
  <si>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</si>
  <si>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</si>
  <si>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</si>
  <si>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</si>
  <si>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</si>
  <si>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</si>
  <si>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</si>
  <si>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</si>
  <si>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</si>
  <si>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</si>
  <si>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</si>
  <si>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</si>
  <si>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</si>
  <si>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</si>
  <si>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</si>
  <si>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</si>
  <si>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</si>
  <si>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</si>
  <si>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</si>
  <si>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</si>
  <si>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</si>
  <si>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</si>
  <si>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</si>
  <si>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</si>
  <si>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</si>
  <si>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</si>
  <si>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</si>
  <si>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</si>
  <si>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</si>
  <si>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</si>
  <si>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</si>
  <si>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</si>
  <si>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</si>
  <si>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</si>
  <si>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</si>
  <si>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</si>
  <si>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</si>
  <si>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</si>
  <si>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</si>
  <si>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</si>
  <si>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</si>
  <si>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</si>
  <si>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</si>
  <si>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</si>
  <si>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</si>
  <si>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</si>
  <si>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</si>
  <si>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</si>
  <si>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</si>
  <si>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</si>
  <si>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</si>
  <si>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</si>
  <si>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</si>
  <si>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</si>
  <si>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</si>
  <si>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</si>
  <si>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</si>
  <si>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</si>
  <si>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</si>
  <si>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</si>
  <si>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</si>
  <si>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</si>
  <si>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</si>
  <si>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</si>
  <si>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</si>
  <si>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</si>
  <si>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</si>
  <si>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</si>
  <si>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</si>
  <si>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</si>
  <si>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</si>
  <si>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</si>
  <si>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</si>
  <si>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</si>
  <si>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</si>
  <si>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</si>
  <si>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</si>
  <si>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</si>
  <si>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</si>
  <si>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</si>
  <si>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</si>
  <si>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</si>
  <si>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</si>
  <si>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</si>
  <si>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</si>
  <si>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</si>
  <si>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</si>
  <si>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</si>
  <si>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</si>
  <si>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</si>
  <si>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</si>
  <si>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</si>
  <si>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</si>
  <si>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</si>
  <si>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</si>
  <si>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</si>
  <si>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</si>
  <si>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</si>
  <si>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</si>
  <si>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</si>
  <si>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</si>
  <si>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</si>
  <si>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</si>
  <si>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</si>
  <si>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</si>
  <si>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</si>
  <si>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</si>
  <si>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</si>
  <si>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</si>
  <si>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</si>
  <si>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</si>
  <si>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</si>
  <si>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</si>
  <si>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</si>
  <si>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</si>
  <si>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</si>
  <si>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</si>
  <si>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</si>
  <si>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</si>
  <si>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</si>
  <si>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</si>
  <si>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</si>
  <si>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</si>
  <si>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</si>
  <si>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</si>
  <si>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</si>
  <si>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</si>
  <si>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</si>
  <si>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</si>
  <si>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</si>
  <si>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</si>
  <si>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</si>
  <si>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</si>
  <si>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</si>
  <si>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</si>
  <si>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</si>
  <si>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</si>
  <si>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</si>
  <si>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</si>
  <si>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</si>
  <si>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</si>
  <si>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</si>
  <si>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</si>
  <si>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</si>
  <si>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</si>
  <si>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</si>
  <si>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</si>
  <si>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</si>
  <si>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</si>
  <si>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</si>
  <si>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</si>
  <si>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</si>
  <si>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</si>
  <si>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</si>
  <si>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</si>
  <si>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</si>
  <si>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</si>
  <si>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</si>
  <si>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</si>
  <si>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</si>
  <si>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</si>
  <si>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</si>
  <si>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</si>
  <si>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</si>
  <si>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</si>
  <si>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</si>
  <si>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</si>
  <si>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</si>
  <si>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</si>
  <si>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</si>
  <si>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</si>
  <si>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</si>
  <si>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</si>
  <si>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</si>
  <si>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</si>
  <si>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</si>
  <si>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</si>
  <si>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</si>
  <si>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</si>
  <si>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</si>
  <si>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</si>
  <si>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</si>
  <si>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</si>
  <si>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</si>
  <si>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</si>
  <si>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</si>
  <si>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</si>
  <si>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</si>
  <si>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</si>
  <si>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</si>
  <si>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</si>
  <si>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</si>
  <si>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</si>
  <si>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</si>
  <si>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</si>
  <si>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</si>
  <si>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</si>
  <si>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</si>
  <si>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</si>
  <si>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</si>
  <si>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</si>
  <si>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</si>
  <si>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</si>
  <si>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</si>
  <si>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</si>
  <si>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</si>
  <si>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</si>
  <si>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</si>
  <si>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</si>
  <si>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</si>
  <si>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</si>
  <si>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</si>
  <si>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</si>
  <si>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</si>
  <si>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</si>
  <si>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</si>
  <si>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</si>
  <si>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</si>
  <si>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</si>
  <si>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</si>
  <si>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</si>
  <si>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</si>
  <si>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</si>
  <si>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</si>
  <si>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</si>
  <si>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</si>
  <si>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</si>
  <si>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</si>
  <si>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</si>
  <si>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</si>
  <si>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</si>
  <si>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</si>
  <si>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</si>
  <si>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</si>
  <si>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</si>
  <si>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</si>
  <si>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</si>
  <si>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</si>
  <si>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</si>
  <si>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</si>
  <si>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</si>
  <si>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</si>
  <si>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</si>
  <si>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</si>
  <si>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</si>
  <si>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</si>
  <si>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</si>
  <si>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</si>
  <si>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</si>
  <si>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</si>
  <si>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</si>
  <si>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</si>
  <si>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</si>
  <si>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</si>
  <si>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</si>
  <si>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</si>
  <si>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</si>
  <si>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</si>
  <si>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</si>
  <si>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</si>
  <si>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</si>
  <si>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</si>
  <si>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</si>
  <si>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</si>
  <si>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</si>
  <si>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</si>
  <si>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</si>
  <si>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</si>
  <si>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</si>
  <si>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</si>
  <si>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</si>
  <si>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</si>
  <si>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</si>
  <si>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</si>
  <si>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</si>
  <si>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</si>
  <si>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</si>
  <si>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</si>
  <si>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</si>
  <si>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</si>
  <si>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</si>
  <si>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</si>
  <si>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</si>
  <si>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</si>
  <si>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</si>
  <si>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</si>
  <si>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</si>
  <si>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</si>
  <si>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</si>
  <si>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</si>
  <si>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</si>
  <si>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</si>
  <si>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</si>
  <si>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</si>
  <si>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</si>
  <si>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</si>
  <si>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</si>
  <si>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</si>
  <si>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</si>
  <si>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</si>
  <si>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</si>
  <si>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</si>
  <si>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</si>
  <si>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</si>
  <si>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</si>
  <si>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</si>
  <si>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</si>
  <si>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</si>
  <si>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</si>
  <si>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</si>
  <si>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</si>
  <si>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</si>
  <si>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</si>
  <si>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</si>
  <si>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</si>
  <si>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</si>
  <si>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</si>
  <si>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</si>
  <si>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</si>
  <si>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</si>
  <si>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</si>
  <si>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</si>
  <si>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</si>
  <si>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</si>
  <si>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</si>
  <si>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</si>
  <si>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</si>
  <si>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</si>
  <si>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</si>
  <si>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</si>
  <si>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</si>
  <si>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</si>
  <si>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</si>
  <si>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</si>
  <si>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</si>
  <si>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</si>
  <si>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</si>
  <si>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</si>
  <si>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</si>
  <si>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</si>
  <si>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</si>
  <si>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</si>
  <si>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</si>
  <si>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</si>
  <si>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</si>
  <si>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</si>
  <si>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</si>
  <si>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</si>
  <si>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</si>
  <si>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</si>
  <si>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</si>
  <si>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</si>
  <si>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</si>
  <si>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</si>
  <si>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</si>
  <si>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</si>
  <si>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</si>
  <si>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</si>
  <si>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</si>
  <si>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</si>
  <si>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</si>
  <si>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</si>
  <si>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</si>
  <si>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</si>
  <si>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</si>
  <si>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</si>
  <si>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</si>
  <si>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</si>
  <si>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</si>
  <si>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</si>
  <si>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</si>
  <si>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</si>
  <si>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</si>
  <si>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</si>
  <si>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</si>
  <si>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</si>
  <si>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</si>
  <si>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</si>
  <si>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</si>
  <si>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</si>
  <si>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</si>
  <si>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</si>
  <si>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</si>
  <si>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</si>
  <si>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</si>
  <si>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</si>
  <si>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</si>
  <si>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</si>
  <si>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</si>
  <si>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</si>
  <si>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</si>
  <si>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</si>
  <si>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</si>
  <si>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</si>
  <si>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</si>
  <si>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</si>
  <si>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</si>
  <si>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</si>
  <si>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</si>
  <si>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</si>
  <si>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</si>
  <si>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</si>
  <si>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</si>
  <si>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</si>
  <si>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</si>
  <si>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</si>
  <si>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</si>
  <si>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</si>
  <si>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</si>
  <si>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</si>
  <si>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</si>
  <si>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</si>
  <si>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</si>
  <si>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</si>
  <si>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</si>
  <si>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</si>
  <si>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</si>
  <si>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</si>
  <si>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</si>
  <si>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</si>
  <si>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</si>
  <si>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</si>
  <si>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</si>
  <si>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</si>
  <si>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</si>
  <si>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</si>
  <si>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</si>
  <si>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</si>
  <si>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</si>
  <si>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</si>
  <si>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</si>
  <si>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</si>
  <si>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</si>
  <si>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</si>
  <si>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</si>
  <si>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</si>
  <si>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</si>
  <si>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</si>
  <si>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</si>
  <si>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</si>
  <si>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</si>
  <si>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</si>
  <si>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</si>
  <si>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</si>
  <si>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</si>
  <si>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</si>
  <si>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</si>
  <si>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</si>
  <si>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</si>
  <si>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</si>
  <si>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</si>
  <si>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</si>
  <si>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</si>
  <si>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</si>
  <si>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</si>
  <si>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</si>
  <si>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</si>
  <si>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</si>
  <si>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</si>
  <si>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</si>
  <si>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</si>
  <si>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</si>
  <si>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</si>
  <si>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</si>
  <si>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</si>
  <si>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</si>
  <si>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</si>
  <si>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</si>
  <si>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</si>
  <si>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</si>
  <si>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</si>
  <si>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</si>
  <si>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</si>
  <si>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</si>
  <si>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</si>
  <si>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</si>
  <si>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</si>
  <si>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</si>
  <si>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</si>
  <si>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</si>
  <si>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</si>
  <si>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</si>
  <si>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</si>
  <si>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</si>
  <si>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</si>
  <si>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</si>
  <si>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</si>
  <si>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</si>
  <si>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</si>
  <si>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</si>
  <si>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</si>
  <si>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</si>
  <si>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</si>
  <si>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</si>
  <si>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</si>
  <si>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</si>
  <si>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</si>
  <si>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</si>
  <si>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</si>
  <si>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</si>
  <si>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</si>
  <si>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</si>
  <si>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</si>
  <si>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</si>
  <si>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</si>
  <si>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</si>
  <si>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</si>
  <si>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</si>
  <si>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</si>
  <si>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</si>
  <si>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</si>
  <si>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</si>
  <si>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</si>
  <si>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</si>
  <si>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</si>
  <si>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</si>
  <si>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</si>
  <si>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</si>
  <si>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</si>
  <si>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</si>
  <si>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</si>
  <si>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</si>
  <si>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</si>
  <si>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</si>
  <si>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</si>
  <si>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</si>
  <si>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</si>
  <si>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</si>
  <si>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</si>
  <si>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</si>
  <si>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</si>
  <si>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</si>
  <si>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</si>
  <si>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</si>
  <si>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</si>
  <si>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</si>
  <si>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</si>
  <si>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</si>
  <si>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</si>
  <si>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</si>
  <si>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</si>
  <si>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</si>
  <si>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</si>
  <si>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</si>
  <si>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</si>
  <si>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</si>
  <si>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</si>
  <si>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</si>
  <si>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</si>
  <si>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</si>
  <si>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</si>
  <si>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</si>
  <si>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</si>
  <si>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</si>
  <si>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</si>
  <si>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</si>
  <si>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</si>
  <si>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</si>
  <si>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</si>
  <si>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</si>
  <si>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</si>
  <si>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</si>
  <si>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</si>
  <si>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</si>
  <si>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</si>
  <si>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</si>
  <si>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</si>
  <si>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</si>
  <si>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</si>
  <si>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</si>
  <si>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</si>
  <si>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</si>
  <si>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</si>
  <si>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</si>
  <si>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</si>
  <si>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</si>
  <si>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</si>
  <si>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</si>
  <si>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</si>
  <si>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</si>
  <si>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</si>
  <si>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</si>
  <si>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</si>
  <si>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</si>
  <si>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</si>
  <si>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</si>
  <si>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</si>
  <si>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</si>
  <si>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</si>
  <si>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</si>
  <si>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</si>
  <si>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</si>
  <si>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</si>
  <si>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</si>
  <si>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</si>
  <si>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</si>
  <si>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</si>
  <si>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</si>
  <si>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</si>
  <si>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</si>
  <si>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</si>
  <si>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</si>
  <si>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</si>
  <si>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</si>
  <si>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</si>
  <si>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</si>
  <si>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</si>
  <si>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</si>
  <si>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</si>
  <si>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</si>
  <si>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</si>
  <si>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</si>
  <si>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</si>
  <si>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</si>
  <si>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</si>
  <si>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</si>
  <si>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</si>
  <si>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</si>
  <si>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</si>
  <si>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</si>
  <si>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</si>
  <si>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</si>
  <si>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</si>
  <si>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</si>
  <si>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</si>
  <si>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</si>
  <si>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</si>
  <si>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</si>
  <si>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</si>
  <si>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</si>
  <si>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</si>
  <si>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</si>
  <si>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</si>
  <si>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</si>
  <si>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</si>
  <si>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</si>
  <si>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</si>
  <si>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</si>
  <si>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</si>
  <si>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</si>
  <si>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</si>
  <si>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</si>
  <si>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</si>
  <si>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</si>
  <si>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</si>
  <si>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</si>
  <si>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</si>
  <si>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</si>
  <si>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</si>
  <si>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</si>
  <si>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</si>
  <si>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</si>
  <si>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</si>
  <si>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</si>
  <si>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</si>
  <si>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</si>
  <si>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</si>
  <si>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</si>
  <si>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</si>
  <si>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</si>
  <si>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</si>
  <si>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</si>
  <si>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</si>
  <si>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</si>
  <si>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</si>
  <si>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</si>
  <si>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</si>
  <si>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</si>
  <si>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</si>
  <si>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</si>
  <si>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</si>
  <si>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</si>
  <si>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</si>
  <si>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</si>
  <si>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</si>
  <si>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</si>
  <si>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</si>
  <si>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</si>
  <si>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</si>
  <si>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</si>
  <si>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</si>
  <si>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</si>
  <si>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</si>
  <si>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</si>
  <si>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</si>
  <si>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</si>
  <si>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</si>
  <si>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</si>
  <si>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</si>
  <si>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</si>
  <si>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</si>
  <si>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</si>
  <si>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</si>
  <si>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</si>
  <si>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</si>
  <si>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</si>
  <si>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</si>
  <si>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</si>
  <si>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</si>
  <si>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</si>
  <si>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</si>
  <si>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</si>
  <si>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</si>
  <si>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</si>
  <si>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</si>
  <si>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</si>
  <si>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</si>
  <si>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</si>
  <si>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</si>
  <si>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</si>
  <si>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</si>
  <si>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</si>
  <si>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</si>
  <si>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</si>
  <si>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</si>
  <si>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</si>
  <si>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</si>
  <si>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</si>
  <si>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</si>
  <si>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</si>
  <si>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</si>
  <si>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</si>
  <si>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</si>
  <si>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</si>
  <si>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</si>
  <si>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</si>
  <si>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</si>
  <si>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</si>
  <si>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</si>
  <si>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</si>
  <si>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</si>
  <si>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</si>
  <si>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</si>
  <si>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</si>
  <si>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</si>
  <si>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</si>
  <si>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</si>
  <si>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</si>
  <si>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</si>
  <si>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</si>
  <si>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</si>
  <si>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</si>
  <si>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</si>
  <si>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</si>
  <si>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</si>
  <si>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</si>
  <si>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</si>
  <si>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</si>
  <si>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</si>
  <si>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</si>
  <si>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</si>
  <si>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</si>
  <si>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</si>
  <si>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</si>
  <si>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</si>
  <si>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</si>
  <si>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</si>
  <si>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</si>
  <si>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</si>
  <si>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</si>
  <si>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</si>
  <si>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</si>
  <si>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</si>
  <si>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</si>
  <si>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</si>
  <si>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</si>
  <si>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</si>
  <si>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</si>
  <si>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</si>
  <si>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</si>
  <si>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</si>
  <si>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</si>
  <si>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</si>
  <si>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</si>
  <si>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</si>
  <si>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</si>
  <si>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</si>
  <si>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</si>
  <si>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</si>
  <si>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</si>
  <si>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</si>
  <si>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</si>
  <si>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</si>
  <si>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</si>
  <si>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</si>
  <si>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</si>
  <si>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</si>
  <si>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</si>
  <si>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</si>
  <si>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</si>
  <si>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</si>
  <si>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</si>
  <si>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</si>
  <si>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</si>
  <si>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</si>
  <si>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</si>
  <si>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</si>
  <si>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</si>
  <si>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</si>
  <si>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</si>
  <si>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</si>
  <si>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</si>
  <si>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</si>
  <si>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</si>
  <si>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</si>
  <si>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</si>
  <si>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</si>
  <si>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</si>
  <si>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</si>
  <si>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</si>
  <si>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</si>
  <si>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</si>
  <si>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</si>
  <si>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</si>
  <si>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</si>
  <si>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</si>
  <si>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</si>
  <si>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</si>
  <si>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</si>
  <si>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</si>
  <si>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</si>
  <si>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</si>
  <si>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</si>
  <si>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</si>
  <si>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</si>
  <si>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</si>
  <si>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</si>
  <si>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</si>
  <si>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</si>
  <si>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</si>
  <si>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</si>
  <si>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</si>
  <si>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</si>
  <si>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</si>
  <si>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</si>
  <si>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</si>
  <si>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</si>
  <si>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</si>
  <si>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</si>
  <si>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</si>
  <si>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</si>
  <si>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</si>
  <si>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</si>
  <si>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</si>
  <si>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</si>
  <si>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</si>
  <si>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</si>
  <si>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</si>
  <si>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</si>
  <si>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</si>
  <si>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</si>
  <si>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</si>
  <si>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</si>
  <si>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</si>
  <si>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</si>
  <si>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</si>
  <si>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</si>
  <si>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</si>
  <si>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</si>
  <si>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</si>
  <si>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</si>
  <si>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</si>
  <si>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</si>
  <si>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</si>
  <si>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</si>
  <si>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</si>
  <si>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</si>
  <si>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</si>
  <si>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</si>
  <si>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</si>
  <si>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</si>
  <si>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</si>
  <si>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</si>
  <si>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</si>
  <si>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</si>
  <si>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</si>
  <si>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</si>
  <si>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</si>
  <si>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</si>
  <si>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</si>
  <si>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</si>
  <si>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</si>
  <si>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</si>
  <si>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</si>
  <si>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</si>
  <si>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</si>
  <si>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</si>
  <si>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</si>
  <si>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</si>
  <si>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</si>
  <si>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</si>
  <si>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</si>
  <si>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</si>
  <si>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</si>
  <si>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</si>
  <si>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</si>
  <si>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</si>
  <si>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</si>
  <si>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</si>
  <si>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</si>
  <si>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</si>
  <si>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</si>
  <si>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</si>
  <si>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</si>
  <si>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</si>
  <si>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</si>
  <si>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</si>
  <si>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</si>
  <si>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</si>
  <si>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</si>
  <si>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</si>
  <si>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</si>
  <si>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</si>
  <si>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</si>
  <si>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</si>
  <si>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</si>
  <si>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</si>
  <si>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</si>
  <si>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</si>
  <si>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</si>
  <si>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</si>
  <si>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</si>
  <si>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</si>
  <si>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</si>
  <si>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</si>
  <si>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</si>
  <si>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</si>
  <si>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</si>
  <si>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</si>
  <si>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</si>
  <si>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</si>
  <si>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</si>
  <si>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</si>
  <si>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</si>
  <si>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</si>
  <si>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</si>
  <si>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</si>
  <si>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</si>
  <si>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</si>
  <si>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</si>
  <si>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</si>
  <si>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</si>
  <si>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</si>
  <si>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</si>
  <si>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</si>
  <si>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</si>
  <si>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</si>
  <si>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</si>
  <si>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</si>
  <si>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</si>
  <si>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</si>
  <si>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</si>
  <si>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</si>
  <si>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</si>
  <si>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</si>
  <si>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</si>
  <si>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</si>
  <si>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</si>
  <si>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</si>
  <si>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</si>
  <si>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</si>
  <si>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</si>
  <si>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</si>
  <si>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</si>
  <si>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</si>
  <si>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</si>
  <si>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</si>
  <si>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</si>
  <si>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</si>
  <si>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</si>
  <si>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</si>
  <si>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</si>
  <si>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</si>
  <si>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</si>
  <si>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</si>
  <si>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</si>
  <si>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</si>
  <si>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</si>
  <si>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</si>
  <si>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</si>
  <si>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</si>
  <si>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</si>
  <si>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</si>
  <si>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</si>
  <si>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</si>
  <si>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</si>
  <si>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</si>
  <si>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</si>
  <si>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</si>
  <si>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</si>
  <si>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</si>
  <si>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</si>
  <si>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</si>
  <si>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</si>
  <si>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</si>
  <si>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</si>
  <si>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</si>
  <si>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</si>
  <si>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</si>
  <si>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</si>
  <si>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</si>
  <si>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</si>
  <si>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</si>
  <si>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</si>
  <si>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</si>
  <si>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</si>
  <si>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</si>
  <si>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</si>
  <si>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</si>
  <si>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</si>
  <si>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</si>
  <si>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</si>
  <si>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</si>
  <si>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</si>
  <si>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</si>
  <si>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</si>
  <si>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</si>
  <si>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</si>
  <si>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</si>
  <si>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</si>
  <si>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</si>
  <si>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</si>
  <si>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</si>
  <si>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</si>
  <si>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</si>
  <si>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</si>
  <si>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</si>
  <si>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</si>
  <si>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</si>
  <si>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</si>
  <si>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</si>
  <si>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</si>
  <si>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</si>
  <si>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</si>
  <si>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</si>
  <si>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</si>
  <si>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</si>
  <si>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</si>
  <si>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</si>
  <si>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</si>
  <si>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</si>
  <si>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</si>
  <si>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</si>
  <si>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</si>
  <si>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</si>
  <si>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</si>
  <si>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</si>
  <si>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</si>
  <si>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</si>
  <si>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</si>
  <si>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</si>
  <si>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</si>
  <si>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</si>
  <si>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</si>
  <si>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</si>
  <si>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</si>
  <si>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</si>
  <si>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</si>
  <si>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</si>
  <si>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</si>
  <si>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</si>
  <si>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</si>
  <si>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</si>
  <si>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</si>
  <si>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</si>
  <si>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</si>
  <si>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</si>
  <si>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</si>
  <si>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</si>
  <si>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</si>
  <si>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</si>
  <si>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</si>
  <si>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</si>
  <si>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</si>
  <si>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</si>
  <si>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</si>
  <si>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</si>
  <si>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</si>
  <si>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</si>
  <si>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</si>
  <si>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</si>
  <si>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</si>
  <si>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</si>
  <si>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</si>
  <si>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</si>
  <si>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</si>
  <si>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</si>
  <si>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</si>
  <si>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</si>
  <si>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</si>
  <si>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</si>
  <si>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</si>
  <si>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</si>
  <si>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</si>
  <si>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</si>
  <si>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</si>
  <si>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</si>
  <si>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</si>
  <si>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</si>
  <si>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</si>
  <si>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</si>
  <si>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</si>
  <si>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</si>
  <si>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</si>
  <si>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</si>
  <si>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</si>
  <si>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</si>
  <si>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</si>
  <si>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</si>
  <si>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</si>
  <si>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</si>
  <si>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</si>
  <si>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</si>
  <si>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</si>
  <si>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</si>
  <si>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</si>
  <si>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</si>
  <si>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</si>
  <si>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</si>
  <si>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</si>
  <si>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</si>
  <si>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</si>
  <si>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</si>
  <si>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</si>
  <si>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</si>
  <si>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</si>
  <si>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</si>
  <si>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</si>
  <si>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</si>
  <si>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</si>
  <si>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</si>
  <si>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</si>
  <si>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</si>
  <si>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</si>
  <si>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</si>
  <si>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</si>
  <si>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</si>
  <si>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</si>
  <si>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</si>
  <si>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</si>
  <si>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</si>
  <si>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</si>
  <si>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</si>
  <si>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</si>
  <si>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</si>
  <si>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</si>
  <si>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</si>
  <si>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</si>
  <si>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</si>
  <si>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</si>
  <si>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</si>
  <si>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</si>
  <si>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</si>
  <si>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</si>
  <si>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</si>
  <si>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</si>
  <si>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</si>
  <si>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</si>
  <si>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</si>
  <si>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</si>
  <si>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</si>
  <si>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</si>
  <si>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</si>
  <si>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</si>
  <si>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</si>
  <si>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</si>
  <si>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</si>
  <si>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</si>
  <si>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</si>
  <si>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</si>
  <si>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</si>
  <si>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</si>
  <si>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</si>
  <si>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</si>
  <si>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</si>
  <si>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</si>
  <si>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</si>
  <si>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</si>
  <si>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</si>
  <si>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</si>
  <si>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</si>
  <si>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</si>
  <si>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</si>
  <si>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</si>
  <si>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</si>
  <si>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</si>
  <si>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</si>
  <si>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</si>
  <si>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</si>
  <si>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</si>
  <si>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</si>
  <si>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</si>
  <si>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</si>
  <si>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</si>
  <si>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</si>
  <si>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</si>
  <si>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</si>
  <si>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</si>
  <si>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</si>
  <si>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</si>
  <si>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</si>
  <si>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</si>
  <si>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</si>
  <si>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</si>
  <si>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</si>
  <si>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</si>
  <si>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</si>
  <si>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</si>
  <si>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</si>
  <si>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</si>
  <si>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</si>
  <si>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</si>
  <si>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</si>
  <si>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</si>
  <si>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</si>
  <si>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</si>
  <si>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</si>
  <si>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</si>
  <si>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</si>
  <si>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</si>
  <si>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</si>
  <si>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</si>
  <si>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</si>
  <si>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</si>
  <si>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</si>
  <si>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</si>
  <si>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</si>
  <si>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</si>
  <si>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</si>
  <si>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</si>
  <si>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</si>
  <si>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</si>
  <si>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</si>
  <si>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</si>
  <si>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</si>
  <si>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</si>
  <si>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</si>
  <si>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</si>
  <si>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</si>
  <si>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</si>
  <si>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</si>
  <si>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</si>
  <si>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</si>
  <si>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</si>
  <si>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</si>
  <si>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</si>
  <si>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</si>
  <si>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</si>
  <si>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</si>
  <si>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</si>
  <si>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</si>
  <si>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</si>
  <si>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</si>
  <si>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</si>
  <si>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</si>
  <si>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</si>
  <si>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</si>
  <si>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</si>
  <si>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</si>
  <si>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</si>
  <si>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</si>
  <si>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</si>
  <si>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</si>
  <si>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</si>
  <si>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</si>
  <si>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</si>
  <si>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</si>
  <si>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</si>
  <si>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</si>
  <si>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</si>
  <si>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</si>
  <si>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</si>
  <si>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</si>
  <si>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</si>
  <si>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</si>
  <si>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</si>
  <si>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</si>
  <si>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</si>
  <si>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</si>
  <si>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</si>
  <si>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</si>
  <si>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</si>
  <si>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</si>
  <si>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</si>
  <si>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</si>
  <si>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</si>
  <si>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</si>
  <si>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</si>
  <si>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</si>
  <si>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</si>
  <si>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</si>
  <si>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</si>
  <si>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</si>
  <si>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</si>
  <si>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</si>
  <si>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</si>
  <si>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</si>
  <si>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</si>
  <si>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</si>
  <si>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</si>
  <si>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</si>
  <si>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</si>
  <si>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</si>
  <si>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</si>
  <si>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</si>
  <si>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</si>
  <si>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</si>
  <si>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</si>
  <si>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</si>
  <si>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</si>
  <si>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</si>
  <si>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</si>
  <si>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</si>
  <si>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</si>
  <si>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</si>
  <si>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</si>
  <si>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</si>
  <si>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</si>
  <si>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</si>
  <si>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</si>
  <si>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</si>
  <si>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</si>
  <si>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</si>
  <si>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</si>
  <si>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</si>
  <si>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</si>
  <si>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</si>
  <si>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</si>
  <si>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</si>
  <si>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</si>
  <si>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</si>
  <si>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</si>
  <si>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</si>
  <si>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</si>
  <si>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</si>
  <si>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</si>
  <si>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</si>
  <si>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</si>
  <si>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</si>
  <si>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</si>
  <si>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</si>
  <si>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</si>
  <si>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</si>
  <si>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</si>
  <si>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</si>
  <si>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</si>
  <si>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</si>
  <si>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</si>
  <si>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</si>
  <si>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</si>
  <si>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</si>
  <si>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</si>
  <si>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</si>
  <si>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</si>
  <si>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</si>
  <si>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</si>
  <si>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</si>
  <si>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</si>
  <si>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</si>
  <si>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</si>
  <si>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</si>
  <si>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</si>
  <si>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</si>
  <si>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</si>
  <si>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</si>
  <si>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</si>
  <si>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</si>
  <si>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</si>
  <si>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</si>
  <si>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</si>
  <si>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</si>
  <si>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</si>
  <si>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</si>
  <si>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</si>
  <si>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</si>
  <si>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</si>
  <si>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</si>
  <si>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</si>
  <si>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</si>
  <si>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</si>
  <si>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</si>
  <si>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</si>
  <si>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</si>
  <si>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</si>
  <si>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</si>
  <si>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</si>
  <si>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</si>
  <si>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</si>
  <si>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</si>
  <si>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</si>
  <si>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</si>
  <si>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</si>
  <si>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</si>
  <si>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</si>
  <si>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</si>
  <si>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</si>
  <si>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</si>
  <si>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</si>
  <si>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</si>
  <si>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</si>
  <si>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</si>
  <si>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</si>
  <si>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</si>
  <si>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</si>
  <si>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</si>
  <si>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</si>
  <si>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</si>
  <si>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</si>
  <si>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</si>
  <si>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</si>
  <si>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</si>
  <si>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</si>
  <si>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</si>
  <si>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</si>
  <si>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</si>
  <si>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</si>
  <si>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</si>
  <si>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</si>
  <si>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</si>
  <si>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</si>
  <si>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</si>
  <si>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</si>
  <si>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</si>
  <si>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</si>
  <si>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</si>
  <si>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</si>
  <si>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</si>
  <si>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</si>
  <si>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</si>
  <si>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</si>
  <si>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</si>
  <si>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</si>
  <si>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</si>
  <si>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</si>
  <si>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</si>
  <si>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</si>
  <si>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</si>
  <si>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</si>
  <si>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</si>
  <si>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</si>
  <si>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</si>
  <si>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</si>
  <si>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</si>
  <si>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</si>
  <si>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</si>
  <si>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</si>
  <si>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</si>
  <si>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</si>
  <si>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</si>
  <si>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</si>
  <si>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</si>
  <si>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</si>
  <si>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</si>
  <si>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</si>
  <si>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</si>
  <si>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</si>
  <si>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</si>
  <si>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</si>
  <si>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</si>
  <si>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</si>
  <si>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</si>
  <si>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</si>
  <si>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</si>
  <si>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</si>
  <si>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</si>
  <si>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</si>
  <si>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</si>
  <si>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</si>
  <si>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</si>
  <si>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</si>
  <si>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</si>
  <si>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</si>
  <si>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</si>
  <si>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</si>
  <si>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</si>
  <si>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</si>
  <si>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</si>
  <si>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</si>
  <si>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</si>
  <si>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</si>
  <si>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</si>
  <si>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</si>
  <si>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</si>
  <si>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</si>
  <si>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</si>
  <si>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</si>
  <si>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</si>
  <si>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</si>
  <si>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</si>
  <si>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</si>
  <si>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</si>
  <si>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</si>
  <si>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</si>
  <si>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</si>
  <si>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</si>
  <si>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</si>
  <si>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</si>
  <si>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</si>
  <si>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</si>
  <si>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</si>
  <si>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</si>
  <si>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</si>
  <si>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</si>
  <si>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</si>
  <si>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</si>
  <si>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</si>
  <si>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</si>
  <si>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</si>
  <si>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</si>
  <si>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</si>
  <si>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</si>
  <si>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</si>
  <si>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</si>
  <si>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</si>
  <si>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</si>
  <si>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</si>
  <si>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</si>
  <si>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</si>
  <si>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</si>
  <si>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</si>
  <si>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</si>
  <si>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</si>
  <si>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</si>
  <si>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</si>
  <si>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</si>
  <si>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</si>
  <si>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</si>
  <si>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</si>
  <si>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</si>
  <si>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</si>
  <si>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</si>
  <si>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</si>
  <si>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</si>
  <si>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</si>
  <si>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</si>
  <si>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</si>
  <si>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</si>
  <si>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</si>
  <si>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</si>
  <si>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</si>
  <si>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</si>
  <si>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</si>
  <si>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</si>
  <si>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</si>
  <si>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</si>
  <si>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</si>
  <si>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</si>
  <si>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</si>
  <si>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</si>
  <si>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</si>
  <si>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</si>
  <si>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</si>
  <si>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</si>
  <si>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</si>
  <si>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</si>
  <si>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</si>
  <si>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</si>
  <si>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</si>
  <si>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</si>
  <si>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</si>
  <si>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</si>
  <si>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</si>
  <si>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</si>
  <si>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</si>
  <si>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</si>
  <si>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</si>
  <si>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</si>
  <si>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</si>
  <si>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</si>
  <si>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</si>
  <si>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</si>
  <si>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</si>
  <si>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</si>
  <si>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</si>
  <si>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</si>
  <si>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</si>
  <si>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</si>
  <si>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</si>
  <si>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</si>
  <si>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</si>
  <si>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</si>
  <si>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</si>
  <si>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</si>
  <si>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</si>
  <si>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</si>
  <si>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</si>
  <si>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</si>
  <si>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</si>
  <si>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</si>
  <si>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</si>
  <si>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</si>
  <si>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</si>
  <si>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</si>
  <si>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</si>
  <si>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</si>
  <si>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</si>
  <si>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</si>
  <si>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</si>
  <si>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</si>
  <si>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</si>
  <si>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</si>
  <si>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</si>
  <si>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</si>
  <si>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</si>
  <si>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</si>
  <si>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</si>
  <si>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</si>
  <si>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</si>
  <si>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</si>
  <si>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</si>
  <si>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</si>
  <si>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</si>
  <si>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</si>
  <si>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</si>
  <si>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</si>
  <si>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</si>
  <si>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</si>
  <si>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</si>
  <si>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</si>
  <si>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</si>
  <si>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</si>
  <si>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</si>
  <si>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</si>
  <si>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</si>
  <si>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</si>
  <si>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</si>
  <si>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</si>
  <si>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</si>
  <si>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</si>
  <si>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</si>
  <si>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</si>
  <si>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</si>
  <si>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</si>
  <si>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</si>
  <si>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</si>
  <si>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</si>
  <si>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</si>
  <si>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</si>
  <si>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</si>
  <si>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</si>
  <si>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</si>
  <si>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</si>
  <si>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</si>
  <si>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</si>
  <si>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</si>
  <si>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</si>
  <si>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</si>
  <si>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</si>
  <si>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</si>
  <si>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</si>
  <si>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</si>
  <si>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</si>
  <si>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</si>
  <si>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</si>
  <si>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</si>
  <si>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</si>
  <si>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</si>
  <si>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</si>
  <si>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</si>
  <si>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</si>
  <si>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</si>
  <si>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</si>
  <si>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</si>
  <si>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</si>
  <si>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</si>
  <si>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</si>
  <si>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</si>
  <si>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</si>
  <si>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</si>
  <si>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</si>
  <si>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</si>
  <si>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</si>
  <si>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</si>
  <si>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</si>
  <si>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</si>
  <si>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</si>
  <si>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</si>
  <si>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</si>
  <si>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</si>
  <si>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</si>
  <si>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</si>
  <si>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</si>
  <si>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</si>
  <si>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</si>
  <si>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</si>
  <si>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</si>
  <si>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</si>
  <si>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</si>
  <si>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</si>
  <si>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</si>
  <si>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</si>
  <si>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</si>
  <si>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</si>
  <si>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</si>
  <si>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</si>
  <si>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</si>
  <si>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</si>
  <si>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</si>
  <si>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</si>
  <si>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</si>
  <si>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</si>
  <si>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</si>
  <si>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</si>
  <si>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</si>
  <si>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</si>
  <si>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</si>
  <si>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</si>
  <si>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</si>
  <si>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</si>
  <si>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</si>
  <si>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</si>
  <si>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</si>
  <si>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</si>
  <si>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</si>
  <si>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</si>
  <si>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</si>
  <si>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</si>
  <si>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</si>
  <si>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</si>
  <si>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</si>
  <si>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</si>
  <si>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</si>
  <si>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</si>
  <si>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</si>
  <si>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</si>
  <si>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</si>
  <si>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</si>
  <si>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</si>
  <si>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</si>
  <si>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</si>
  <si>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</si>
  <si>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</si>
  <si>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</si>
  <si>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</si>
  <si>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</si>
  <si>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</si>
  <si>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</si>
  <si>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</si>
  <si>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</si>
  <si>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</si>
  <si>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</si>
  <si>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</si>
  <si>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</si>
  <si>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</si>
  <si>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</si>
  <si>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</si>
  <si>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</si>
  <si>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</si>
  <si>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</si>
  <si>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</si>
  <si>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</si>
  <si>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</si>
  <si>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</si>
  <si>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</si>
  <si>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</si>
  <si>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</si>
  <si>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</si>
  <si>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</si>
  <si>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</si>
  <si>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</si>
  <si>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</si>
  <si>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</si>
  <si>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</si>
  <si>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</si>
  <si>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</si>
  <si>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</si>
  <si>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</si>
  <si>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</si>
  <si>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</si>
  <si>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</si>
  <si>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</si>
  <si>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</si>
  <si>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</si>
  <si>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</si>
  <si>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</si>
  <si>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</si>
  <si>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</si>
  <si>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</si>
  <si>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</si>
  <si>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</si>
  <si>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</si>
  <si>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</si>
  <si>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</si>
  <si>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</si>
  <si>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</si>
  <si>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</si>
  <si>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</si>
  <si>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</si>
  <si>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</si>
  <si>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</si>
  <si>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</si>
  <si>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</si>
  <si>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</si>
  <si>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</si>
  <si>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</si>
  <si>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</si>
  <si>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</si>
  <si>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</si>
  <si>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</si>
  <si>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</si>
  <si>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</si>
  <si>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</si>
  <si>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</si>
  <si>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</si>
  <si>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</si>
  <si>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</si>
  <si>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</si>
  <si>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</si>
  <si>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</si>
  <si>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</si>
  <si>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</si>
  <si>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</si>
  <si>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</si>
  <si>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</si>
  <si>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</si>
  <si>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</si>
  <si>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</si>
  <si>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</si>
  <si>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</si>
  <si>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</si>
  <si>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</si>
  <si>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</si>
  <si>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</si>
  <si>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</si>
  <si>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</si>
  <si>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</si>
  <si>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</si>
  <si>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</si>
  <si>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</si>
  <si>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</si>
  <si>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</si>
  <si>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</si>
  <si>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</si>
  <si>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</si>
  <si>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</si>
  <si>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</si>
  <si>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</si>
  <si>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</si>
  <si>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</si>
  <si>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</si>
  <si>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</si>
  <si>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</si>
  <si>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</si>
  <si>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</si>
  <si>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</si>
  <si>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</si>
  <si>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</si>
  <si>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</si>
  <si>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</si>
  <si>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</si>
  <si>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</si>
  <si>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</si>
  <si>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</si>
  <si>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</si>
  <si>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</si>
  <si>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</si>
  <si>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</si>
  <si>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</si>
  <si>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</si>
  <si>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</si>
  <si>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</si>
  <si>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</si>
  <si>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</si>
  <si>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</si>
  <si>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</si>
  <si>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</si>
  <si>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</si>
  <si>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</si>
  <si>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</si>
  <si>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</si>
  <si>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</si>
  <si>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</si>
  <si>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</si>
  <si>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</si>
  <si>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</si>
  <si>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</si>
  <si>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</si>
  <si>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</si>
  <si>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</si>
  <si>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</si>
  <si>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</si>
  <si>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</si>
  <si>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</si>
  <si>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</si>
  <si>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</si>
  <si>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</si>
  <si>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</si>
  <si>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</si>
  <si>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</si>
  <si>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</si>
  <si>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</si>
  <si>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</si>
  <si>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</si>
  <si>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</si>
  <si>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</si>
  <si>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</si>
  <si>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</si>
  <si>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</si>
  <si>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</si>
  <si>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</si>
  <si>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</si>
  <si>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</si>
  <si>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</si>
  <si>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</si>
  <si>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</si>
  <si>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</si>
  <si>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</si>
  <si>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</si>
  <si>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</si>
  <si>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</si>
  <si>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</si>
  <si>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</si>
  <si>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</si>
  <si>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</si>
  <si>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</si>
  <si>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</si>
  <si>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</si>
  <si>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</si>
  <si>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</si>
  <si>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</si>
  <si>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</si>
  <si>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</si>
  <si>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</si>
  <si>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</si>
  <si>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</si>
  <si>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</si>
  <si>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</si>
  <si>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</si>
  <si>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</si>
  <si>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</si>
  <si>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</si>
  <si>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</si>
  <si>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</si>
  <si>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</si>
  <si>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</si>
  <si>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</si>
  <si>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</si>
  <si>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</si>
  <si>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</si>
  <si>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</si>
  <si>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</si>
  <si>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</si>
  <si>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</si>
  <si>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</si>
  <si>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</si>
  <si>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</si>
  <si>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</si>
  <si>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</si>
  <si>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</si>
  <si>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</si>
  <si>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</si>
  <si>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</si>
  <si>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</si>
  <si>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</si>
  <si>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</si>
  <si>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</si>
  <si>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</si>
  <si>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</si>
  <si>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</si>
  <si>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</si>
  <si>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</si>
  <si>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</si>
  <si>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</si>
  <si>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</si>
  <si>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</si>
  <si>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</si>
  <si>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</si>
  <si>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</si>
  <si>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</si>
  <si>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</si>
  <si>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</si>
  <si>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</si>
  <si>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</si>
  <si>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</si>
  <si>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</si>
  <si>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</si>
  <si>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</si>
  <si>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</si>
  <si>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</si>
  <si>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</si>
  <si>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</si>
  <si>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</si>
  <si>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</si>
  <si>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</si>
  <si>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</si>
  <si>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</si>
  <si>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</si>
  <si>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</si>
  <si>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</si>
  <si>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</si>
  <si>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</si>
  <si>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</si>
  <si>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</si>
  <si>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</si>
  <si>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</si>
  <si>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</si>
  <si>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</si>
  <si>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</si>
  <si>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</si>
  <si>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</si>
  <si>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</si>
  <si>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</si>
  <si>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</si>
  <si>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</si>
  <si>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</si>
  <si>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</si>
  <si>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</si>
  <si>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</si>
  <si>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</si>
  <si>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</si>
  <si>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</si>
  <si>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</si>
  <si>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</si>
  <si>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</si>
  <si>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</si>
  <si>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</si>
  <si>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</si>
  <si>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</si>
  <si>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</si>
  <si>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</si>
  <si>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</si>
  <si>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</si>
  <si>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</si>
  <si>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</si>
  <si>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</si>
  <si>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</si>
  <si>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</si>
  <si>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</si>
  <si>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</si>
  <si>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</si>
  <si>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</si>
  <si>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</si>
  <si>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</si>
  <si>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</si>
  <si>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</si>
  <si>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</si>
  <si>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</si>
  <si>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</si>
  <si>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</si>
  <si>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</si>
  <si>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</si>
  <si>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</si>
  <si>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</si>
  <si>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</si>
  <si>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</si>
  <si>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</si>
  <si>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</si>
  <si>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</si>
  <si>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</si>
  <si>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</si>
  <si>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</si>
  <si>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</si>
  <si>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</si>
  <si>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</si>
  <si>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</si>
  <si>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</si>
  <si>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</si>
  <si>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</si>
  <si>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</si>
  <si>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</si>
  <si>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</si>
  <si>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</si>
  <si>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</si>
  <si>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</si>
  <si>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</si>
  <si>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</si>
  <si>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</si>
  <si>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</si>
  <si>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</si>
  <si>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</si>
  <si>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</si>
  <si>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</si>
  <si>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</si>
  <si>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</si>
  <si>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</si>
  <si>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</si>
  <si>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</si>
  <si>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</si>
  <si>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</si>
  <si>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</si>
  <si>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</si>
  <si>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</si>
  <si>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</si>
  <si>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</si>
  <si>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</si>
  <si>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</si>
  <si>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</si>
  <si>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</si>
  <si>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</si>
  <si>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</si>
  <si>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</si>
  <si>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</si>
  <si>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</si>
  <si>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</si>
  <si>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</si>
  <si>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</si>
  <si>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</si>
  <si>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</si>
  <si>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</si>
  <si>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</si>
  <si>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</si>
  <si>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</si>
  <si>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</si>
  <si>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</si>
  <si>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</si>
  <si>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</si>
  <si>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</si>
  <si>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</si>
  <si>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</si>
  <si>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</si>
  <si>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</si>
  <si>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</si>
  <si>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</si>
  <si>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</si>
  <si>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</si>
  <si>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</si>
  <si>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</si>
  <si>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</si>
  <si>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</si>
  <si>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</si>
  <si>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</si>
  <si>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</si>
  <si>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</si>
  <si>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</si>
  <si>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</si>
  <si>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</si>
  <si>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</si>
  <si>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</si>
  <si>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</si>
  <si>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</si>
  <si>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</si>
  <si>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</si>
  <si>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</si>
  <si>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</si>
  <si>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</si>
  <si>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</si>
  <si>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</si>
  <si>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</si>
  <si>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</si>
  <si>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</si>
  <si>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</si>
  <si>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</si>
  <si>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</si>
  <si>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</si>
  <si>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</si>
  <si>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</si>
  <si>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</si>
  <si>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</si>
  <si>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</si>
  <si>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</si>
  <si>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</si>
  <si>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</si>
  <si>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</si>
  <si>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</si>
  <si>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</si>
  <si>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</si>
  <si>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</si>
  <si>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</si>
  <si>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</si>
  <si>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</si>
  <si>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</si>
  <si>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</si>
  <si>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</si>
  <si>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</si>
  <si>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</si>
  <si>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</si>
  <si>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</si>
  <si>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</si>
  <si>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</si>
  <si>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</si>
  <si>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</si>
  <si>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</si>
  <si>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</si>
  <si>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</si>
  <si>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</si>
  <si>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</si>
  <si>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</si>
  <si>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</si>
  <si>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</si>
  <si>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</si>
  <si>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</si>
  <si>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</si>
  <si>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</si>
  <si>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</si>
  <si>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</si>
  <si>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</si>
  <si>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</si>
  <si>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</si>
  <si>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</si>
  <si>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</si>
  <si>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</si>
  <si>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</si>
  <si>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</si>
  <si>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</si>
  <si>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</si>
  <si>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</si>
  <si>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</si>
  <si>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</si>
  <si>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</si>
  <si>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</si>
  <si>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</si>
  <si>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</si>
  <si>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</si>
  <si>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</si>
  <si>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</si>
  <si>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</si>
  <si>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</si>
  <si>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</si>
  <si>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</si>
  <si>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</si>
  <si>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</si>
  <si>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</si>
  <si>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</si>
  <si>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</si>
  <si>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</si>
  <si>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</si>
  <si>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</si>
  <si>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</si>
  <si>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</si>
  <si>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</si>
  <si>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</si>
  <si>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</si>
  <si>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</si>
  <si>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</si>
  <si>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</si>
  <si>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</si>
  <si>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</si>
  <si>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</si>
  <si>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</si>
  <si>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</si>
  <si>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</si>
  <si>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</si>
  <si>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</si>
  <si>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</si>
  <si>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</si>
  <si>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</si>
  <si>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</si>
  <si>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</si>
  <si>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</si>
  <si>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</si>
  <si>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</si>
  <si>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</si>
  <si>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</si>
  <si>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</si>
  <si>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</si>
  <si>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</si>
  <si>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</si>
  <si>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</si>
  <si>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</si>
  <si>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</si>
  <si>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</si>
  <si>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</si>
  <si>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</si>
  <si>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</si>
  <si>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</si>
  <si>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</si>
  <si>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</si>
  <si>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</si>
  <si>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</si>
  <si>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</si>
  <si>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</si>
  <si>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</si>
  <si>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</si>
  <si>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</si>
  <si>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</si>
  <si>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</si>
  <si>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</si>
  <si>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</si>
  <si>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</si>
  <si>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</si>
  <si>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</si>
  <si>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</si>
  <si>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</si>
  <si>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</si>
  <si>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</si>
  <si>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</si>
  <si>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</si>
  <si>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</si>
  <si>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</si>
  <si>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</si>
  <si>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</si>
  <si>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</si>
  <si>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</si>
  <si>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</si>
  <si>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</si>
  <si>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</si>
  <si>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</si>
  <si>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</si>
  <si>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</si>
  <si>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</si>
  <si>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</si>
  <si>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</si>
  <si>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</si>
  <si>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</si>
  <si>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</si>
  <si>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</si>
  <si>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</si>
  <si>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</si>
  <si>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</si>
  <si>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</si>
  <si>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</si>
  <si>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</si>
  <si>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</si>
  <si>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</si>
  <si>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</si>
  <si>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</si>
  <si>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</si>
  <si>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</si>
  <si>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</si>
  <si>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</si>
  <si>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</si>
  <si>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</si>
  <si>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</si>
  <si>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</si>
  <si>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</si>
  <si>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</si>
  <si>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</si>
  <si>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</si>
  <si>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</si>
  <si>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</si>
  <si>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</si>
  <si>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</si>
  <si>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</si>
  <si>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</si>
  <si>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</si>
  <si>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</si>
  <si>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</si>
  <si>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</si>
  <si>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</si>
  <si>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</si>
  <si>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</si>
  <si>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</si>
  <si>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</si>
  <si>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</si>
  <si>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</si>
  <si>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</si>
  <si>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</si>
  <si>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</si>
  <si>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</si>
  <si>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</si>
  <si>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</si>
  <si>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</si>
  <si>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</si>
  <si>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</si>
  <si>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</si>
  <si>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</si>
  <si>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</si>
  <si>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</si>
  <si>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</si>
  <si>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</si>
  <si>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</si>
  <si>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</si>
  <si>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</si>
  <si>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</si>
  <si>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</si>
  <si>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</si>
  <si>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</si>
  <si>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</si>
  <si>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</si>
  <si>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</si>
  <si>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</si>
  <si>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</si>
  <si>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</si>
  <si>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</si>
  <si>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</si>
  <si>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</si>
  <si>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</si>
  <si>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</si>
  <si>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</si>
  <si>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</si>
  <si>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</si>
  <si>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</si>
  <si>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</si>
  <si>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</si>
  <si>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</si>
  <si>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</si>
  <si>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</si>
  <si>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</si>
  <si>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</si>
  <si>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</si>
  <si>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</si>
  <si>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</si>
  <si>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</si>
  <si>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</si>
  <si>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</si>
  <si>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</si>
  <si>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</si>
  <si>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</si>
  <si>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</si>
  <si>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</si>
  <si>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</si>
  <si>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</si>
  <si>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</si>
  <si>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</si>
  <si>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</si>
  <si>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</si>
  <si>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</si>
  <si>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</si>
  <si>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</si>
  <si>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</si>
  <si>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</si>
  <si>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</si>
  <si>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</si>
  <si>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</si>
  <si>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</si>
  <si>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</si>
  <si>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</si>
  <si>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</si>
  <si>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</si>
  <si>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</si>
  <si>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</si>
  <si>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</si>
  <si>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</si>
  <si>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</si>
  <si>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</si>
  <si>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</si>
  <si>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</si>
  <si>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</si>
  <si>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</si>
  <si>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</si>
  <si>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</si>
  <si>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</si>
  <si>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</si>
  <si>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</si>
  <si>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</si>
  <si>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</si>
  <si>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</si>
  <si>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</si>
  <si>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</si>
  <si>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</si>
  <si>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</si>
  <si>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</si>
  <si>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</si>
  <si>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</si>
  <si>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</si>
  <si>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</si>
  <si>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</si>
  <si>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</si>
  <si>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</si>
  <si>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</si>
  <si>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</si>
  <si>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</si>
  <si>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</si>
  <si>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</si>
  <si>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</si>
  <si>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</si>
  <si>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</si>
  <si>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</si>
  <si>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</si>
  <si>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</si>
  <si>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</si>
  <si>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</si>
  <si>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</si>
  <si>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</si>
  <si>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</si>
  <si>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</si>
  <si>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</si>
  <si>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</si>
  <si>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</si>
  <si>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</si>
  <si>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</si>
  <si>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</si>
  <si>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</si>
  <si>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</si>
  <si>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</si>
  <si>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</si>
  <si>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</si>
  <si>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</si>
  <si>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</si>
  <si>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</si>
  <si>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</si>
  <si>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</si>
  <si>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</si>
  <si>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</si>
  <si>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</si>
  <si>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</si>
  <si>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</si>
  <si>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</si>
  <si>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</si>
  <si>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</si>
  <si>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</si>
  <si>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</si>
  <si>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</si>
  <si>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</si>
  <si>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</si>
  <si>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</si>
  <si>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</si>
  <si>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</si>
  <si>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</si>
  <si>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</si>
  <si>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</si>
  <si>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</si>
  <si>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</si>
  <si>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</si>
  <si>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</si>
  <si>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</si>
  <si>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</si>
  <si>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</si>
  <si>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</si>
  <si>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</si>
  <si>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</si>
  <si>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</si>
  <si>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</si>
  <si>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</si>
  <si>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</si>
  <si>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</si>
  <si>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</si>
  <si>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</si>
  <si>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</si>
  <si>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</si>
  <si>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</si>
  <si>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</si>
  <si>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</si>
  <si>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</si>
  <si>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</si>
  <si>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</si>
  <si>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</si>
  <si>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</si>
  <si>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</si>
  <si>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</si>
  <si>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</si>
  <si>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</si>
  <si>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</si>
  <si>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</si>
  <si>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</si>
  <si>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</si>
  <si>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</si>
  <si>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</si>
  <si>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</si>
  <si>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</si>
  <si>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</si>
  <si>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</si>
  <si>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</si>
  <si>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</si>
  <si>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</si>
  <si>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</si>
  <si>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</si>
  <si>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</si>
  <si>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</si>
  <si>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</si>
  <si>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</si>
  <si>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</si>
  <si>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</si>
  <si>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</si>
  <si>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</si>
  <si>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</si>
  <si>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</si>
  <si>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</si>
  <si>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</si>
  <si>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</si>
  <si>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</si>
  <si>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</si>
  <si>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</si>
  <si>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</si>
  <si>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</si>
  <si>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</si>
  <si>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</si>
  <si>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</si>
  <si>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</si>
  <si>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</si>
  <si>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</si>
  <si>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</si>
  <si>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</si>
  <si>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</si>
  <si>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</si>
  <si>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</si>
  <si>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</si>
  <si>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</si>
  <si>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</si>
  <si>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</si>
  <si>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</si>
  <si>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</si>
  <si>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</si>
  <si>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</si>
  <si>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</si>
  <si>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</si>
  <si>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</si>
  <si>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</si>
  <si>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</si>
  <si>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</si>
  <si>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</si>
  <si>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</si>
  <si>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</si>
  <si>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</si>
  <si>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</si>
  <si>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</si>
  <si>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</si>
  <si>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</si>
  <si>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</si>
  <si>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</si>
  <si>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</si>
  <si>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</si>
  <si>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</si>
  <si>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</si>
  <si>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</si>
  <si>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</si>
  <si>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</si>
  <si>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</si>
  <si>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</si>
  <si>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</si>
  <si>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</si>
  <si>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</si>
  <si>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</si>
  <si>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</si>
  <si>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</si>
  <si>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</si>
  <si>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</si>
  <si>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</si>
  <si>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</si>
  <si>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</si>
  <si>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</si>
  <si>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</si>
  <si>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</si>
  <si>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</si>
  <si>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</si>
  <si>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</si>
  <si>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</si>
  <si>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</si>
  <si>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</si>
  <si>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</si>
  <si>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</si>
  <si>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</si>
  <si>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</si>
  <si>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</si>
  <si>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</si>
  <si>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</si>
  <si>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</si>
  <si>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</si>
  <si>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</si>
  <si>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</si>
  <si>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</si>
  <si>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</si>
  <si>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</si>
  <si>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</si>
  <si>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</si>
  <si>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</si>
  <si>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</si>
  <si>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</si>
  <si>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</si>
  <si>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</si>
  <si>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</si>
  <si>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</si>
  <si>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</si>
  <si>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</si>
  <si>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</si>
  <si>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</si>
  <si>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</si>
  <si>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</si>
  <si>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</si>
  <si>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</si>
  <si>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</si>
  <si>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</si>
  <si>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</si>
  <si>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</si>
  <si>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</si>
  <si>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</si>
  <si>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</si>
  <si>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</si>
  <si>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</si>
  <si>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</si>
  <si>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</si>
  <si>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</si>
  <si>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</si>
  <si>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</si>
  <si>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</si>
  <si>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</si>
  <si>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</si>
  <si>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</si>
  <si>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</si>
  <si>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</si>
  <si>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</si>
  <si>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</si>
  <si>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</si>
  <si>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</si>
  <si>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</si>
  <si>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</si>
  <si>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</si>
  <si>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</si>
  <si>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</si>
  <si>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</si>
  <si>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</si>
  <si>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</si>
  <si>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</si>
  <si>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</si>
  <si>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</si>
  <si>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</si>
  <si>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</si>
  <si>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</si>
  <si>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</si>
  <si>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</si>
  <si>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</si>
  <si>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</si>
  <si>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</si>
  <si>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</si>
  <si>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</si>
  <si>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</si>
  <si>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</si>
  <si>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</si>
  <si>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</si>
  <si>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</si>
  <si>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</si>
  <si>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</si>
  <si>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</si>
  <si>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</si>
  <si>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</si>
  <si>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</si>
  <si>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</si>
  <si>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</si>
  <si>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</si>
  <si>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</si>
  <si>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</si>
  <si>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</si>
  <si>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</si>
  <si>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</si>
  <si>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</si>
  <si>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</si>
  <si>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</si>
  <si>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</si>
  <si>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</si>
  <si>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</si>
  <si>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</si>
  <si>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</si>
  <si>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</si>
  <si>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</si>
  <si>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</si>
  <si>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</si>
  <si>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</si>
  <si>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</si>
  <si>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</si>
  <si>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</si>
  <si>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</si>
  <si>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</si>
  <si>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</si>
  <si>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</si>
  <si>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</si>
  <si>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</si>
  <si>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</si>
  <si>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</si>
  <si>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</si>
  <si>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</si>
  <si>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</si>
  <si>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</si>
  <si>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</si>
  <si>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</si>
  <si>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</si>
  <si>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</si>
  <si>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</si>
  <si>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</si>
  <si>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</si>
  <si>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</si>
  <si>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</si>
  <si>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</si>
  <si>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</si>
  <si>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</si>
  <si>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</si>
  <si>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</si>
  <si>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</si>
  <si>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</si>
  <si>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</si>
  <si>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</si>
  <si>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</si>
  <si>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</si>
  <si>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</si>
  <si>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</si>
  <si>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</si>
  <si>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</si>
  <si>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</si>
  <si>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</si>
  <si>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</si>
  <si>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</si>
  <si>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</si>
  <si>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</si>
  <si>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</si>
  <si>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</si>
  <si>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</si>
  <si>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</si>
  <si>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</si>
  <si>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</si>
  <si>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</si>
  <si>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</si>
  <si>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</si>
  <si>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</si>
  <si>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</si>
  <si>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</si>
  <si>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</si>
  <si>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</si>
  <si>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</si>
  <si>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</si>
  <si>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</si>
  <si>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</si>
  <si>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</si>
  <si>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</si>
  <si>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</si>
  <si>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</si>
  <si>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</si>
  <si>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</si>
  <si>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</si>
  <si>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</si>
  <si>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</si>
  <si>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</si>
  <si>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</si>
  <si>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</si>
  <si>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</si>
  <si>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</si>
  <si>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</si>
  <si>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</si>
  <si>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</si>
  <si>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</si>
  <si>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</si>
  <si>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</si>
  <si>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</si>
  <si>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</si>
  <si>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</si>
  <si>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</si>
  <si>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</si>
  <si>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</si>
  <si>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</si>
  <si>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</si>
  <si>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</si>
  <si>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</si>
  <si>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</si>
  <si>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</si>
  <si>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</si>
  <si>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</si>
  <si>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</si>
  <si>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</si>
  <si>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</si>
  <si>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</si>
  <si>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</si>
  <si>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</si>
  <si>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</si>
  <si>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</si>
  <si>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</si>
  <si>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</si>
  <si>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</si>
  <si>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</si>
  <si>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</si>
  <si>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</si>
  <si>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</si>
  <si>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</si>
  <si>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</si>
  <si>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</si>
  <si>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</si>
  <si>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</si>
  <si>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</si>
  <si>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</si>
  <si>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</si>
  <si>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</si>
  <si>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</si>
  <si>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</si>
  <si>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</si>
  <si>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</si>
  <si>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</si>
  <si>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</si>
  <si>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</si>
  <si>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</si>
  <si>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</si>
  <si>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</si>
  <si>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</si>
  <si>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</si>
  <si>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</si>
  <si>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</si>
  <si>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</si>
  <si>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</si>
  <si>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</si>
  <si>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</si>
  <si>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</si>
  <si>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</si>
  <si>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</si>
  <si>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</si>
  <si>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</si>
  <si>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</si>
  <si>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</si>
  <si>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</si>
  <si>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</si>
  <si>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</si>
  <si>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</si>
  <si>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</si>
  <si>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</si>
  <si>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</si>
  <si>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</si>
  <si>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</si>
  <si>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</si>
  <si>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</si>
  <si>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</si>
  <si>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</si>
  <si>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</si>
  <si>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</si>
  <si>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</si>
  <si>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</si>
  <si>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</si>
  <si>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</si>
  <si>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</si>
  <si>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</si>
  <si>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</si>
  <si>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</si>
  <si>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</si>
  <si>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</si>
  <si>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</si>
  <si>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</si>
  <si>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</si>
  <si>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</si>
  <si>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</si>
  <si>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</si>
  <si>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</si>
  <si>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</si>
  <si>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</si>
  <si>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</si>
  <si>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</si>
  <si>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</si>
  <si>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</si>
  <si>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</si>
  <si>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</si>
  <si>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</si>
  <si>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</si>
  <si>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</si>
  <si>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</si>
  <si>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</si>
  <si>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</si>
  <si>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</si>
  <si>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</si>
  <si>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</si>
  <si>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</si>
  <si>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</si>
  <si>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</si>
  <si>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</si>
  <si>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</si>
  <si>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</si>
  <si>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</si>
  <si>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</si>
  <si>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</si>
  <si>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</si>
  <si>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</si>
  <si>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</si>
  <si>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</si>
  <si>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</si>
  <si>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</si>
  <si>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</si>
  <si>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</si>
  <si>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</si>
  <si>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</si>
  <si>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</si>
  <si>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</si>
  <si>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</si>
  <si>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</si>
  <si>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</si>
  <si>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</si>
  <si>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</si>
  <si>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</si>
  <si>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</si>
  <si>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</si>
  <si>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</si>
  <si>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</si>
  <si>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</si>
  <si>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</si>
  <si>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</si>
  <si>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</si>
  <si>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</si>
  <si>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</si>
  <si>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</si>
  <si>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</si>
  <si>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</si>
  <si>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</si>
  <si>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</si>
  <si>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</si>
  <si>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</si>
  <si>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</si>
  <si>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</si>
  <si>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</si>
  <si>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</si>
  <si>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</si>
  <si>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</si>
  <si>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</si>
  <si>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</si>
  <si>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</si>
  <si>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</si>
  <si>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</si>
  <si>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</si>
  <si>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</si>
  <si>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</si>
  <si>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</si>
  <si>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</si>
  <si>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</si>
  <si>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</si>
  <si>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</si>
  <si>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</si>
  <si>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</si>
  <si>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</si>
  <si>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</si>
  <si>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</si>
  <si>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</si>
  <si>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</si>
  <si>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</si>
  <si>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</si>
  <si>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</si>
  <si>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</si>
  <si>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</si>
  <si>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</si>
  <si>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</si>
  <si>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</si>
  <si>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</si>
  <si>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</si>
  <si>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</si>
  <si>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</si>
  <si>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</si>
  <si>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</si>
  <si>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</si>
  <si>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</si>
  <si>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</si>
  <si>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</si>
  <si>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</si>
  <si>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</si>
  <si>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</si>
  <si>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</si>
  <si>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</si>
  <si>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</si>
  <si>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</si>
  <si>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</si>
  <si>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</si>
  <si>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</si>
  <si>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</si>
  <si>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</si>
  <si>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</si>
  <si>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</si>
  <si>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</si>
  <si>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</si>
  <si>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</si>
  <si>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</si>
  <si>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</si>
  <si>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</si>
  <si>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</si>
  <si>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</si>
  <si>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</si>
  <si>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</si>
  <si>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</si>
  <si>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</si>
  <si>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</si>
  <si>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</si>
  <si>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</si>
  <si>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</si>
  <si>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</si>
  <si>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</si>
  <si>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</si>
  <si>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</si>
  <si>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</si>
  <si>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</si>
  <si>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</si>
  <si>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</si>
  <si>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</si>
  <si>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</si>
  <si>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</si>
  <si>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</si>
  <si>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</si>
  <si>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</si>
  <si>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</si>
  <si>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</si>
  <si>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</si>
  <si>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</si>
  <si>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</si>
  <si>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</si>
  <si>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</si>
  <si>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</si>
  <si>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</si>
  <si>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</si>
  <si>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</si>
  <si>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</si>
  <si>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</si>
  <si>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</si>
  <si>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</si>
  <si>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</si>
  <si>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</si>
  <si>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</si>
  <si>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</si>
  <si>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</si>
  <si>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</si>
  <si>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</si>
  <si>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</si>
  <si>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</si>
  <si>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</si>
  <si>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</si>
  <si>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</si>
  <si>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</si>
  <si>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</si>
  <si>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</si>
  <si>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</si>
  <si>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</si>
  <si>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</si>
  <si>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</si>
  <si>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</si>
  <si>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</si>
  <si>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</si>
  <si>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</si>
  <si>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</si>
  <si>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</si>
  <si>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</si>
  <si>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</si>
  <si>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</si>
  <si>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</si>
  <si>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</si>
  <si>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</si>
  <si>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</si>
  <si>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</si>
  <si>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</si>
  <si>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</si>
  <si>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</si>
  <si>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</si>
  <si>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</si>
  <si>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</si>
  <si>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</si>
  <si>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</si>
  <si>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</si>
  <si>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</si>
  <si>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</si>
  <si>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</si>
  <si>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</si>
  <si>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</si>
  <si>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</si>
  <si>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</si>
  <si>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</si>
  <si>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</si>
  <si>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</si>
  <si>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</si>
  <si>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</si>
  <si>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</si>
  <si>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</si>
  <si>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</si>
  <si>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</si>
  <si>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</si>
  <si>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</si>
  <si>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</si>
  <si>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</si>
  <si>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</si>
  <si>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</si>
  <si>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</si>
  <si>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</si>
  <si>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</si>
  <si>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</si>
  <si>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</si>
  <si>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</si>
  <si>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</si>
  <si>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</si>
  <si>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</si>
  <si>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</si>
  <si>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</si>
  <si>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</si>
  <si>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</si>
  <si>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</si>
  <si>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</si>
  <si>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</si>
  <si>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</si>
  <si>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</si>
  <si>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</si>
  <si>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</si>
  <si>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</si>
  <si>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</si>
  <si>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</si>
  <si>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</si>
  <si>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</si>
  <si>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</si>
  <si>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</si>
  <si>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</si>
  <si>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</si>
  <si>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</si>
  <si>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</si>
  <si>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</si>
  <si>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</si>
  <si>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</si>
  <si>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</si>
  <si>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</si>
  <si>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</si>
  <si>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</si>
  <si>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</si>
  <si>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</si>
  <si>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</si>
  <si>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</si>
  <si>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</si>
  <si>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</si>
  <si>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</si>
  <si>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</si>
  <si>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</si>
  <si>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</si>
  <si>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</si>
  <si>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</si>
  <si>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</si>
  <si>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</si>
  <si>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</si>
  <si>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</si>
  <si>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</si>
  <si>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</si>
  <si>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</si>
  <si>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</si>
  <si>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</si>
  <si>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</si>
  <si>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</si>
  <si>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</si>
  <si>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</si>
  <si>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</si>
  <si>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</si>
  <si>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</si>
  <si>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</si>
  <si>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</si>
  <si>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</si>
  <si>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</si>
  <si>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</si>
  <si>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</si>
  <si>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</si>
  <si>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</si>
  <si>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</si>
  <si>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</si>
  <si>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</si>
  <si>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</si>
  <si>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</si>
  <si>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</si>
  <si>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</si>
  <si>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</si>
  <si>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</si>
  <si>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</si>
  <si>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</si>
  <si>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</si>
  <si>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</si>
  <si>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</si>
  <si>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</si>
  <si>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</si>
  <si>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</si>
  <si>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</si>
  <si>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</si>
  <si>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</si>
  <si>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</si>
  <si>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</si>
  <si>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</si>
  <si>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</si>
  <si>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</si>
  <si>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</si>
  <si>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</si>
  <si>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</si>
  <si>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</si>
  <si>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</si>
  <si>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</si>
  <si>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</si>
  <si>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</si>
  <si>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</si>
  <si>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</si>
  <si>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</si>
  <si>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</si>
  <si>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</si>
  <si>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</si>
  <si>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</si>
  <si>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</si>
  <si>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</si>
  <si>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</si>
  <si>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</si>
  <si>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</si>
  <si>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</si>
  <si>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</si>
  <si>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</si>
  <si>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</si>
  <si>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</si>
  <si>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</si>
  <si>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</si>
  <si>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</si>
  <si>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</si>
  <si>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</si>
  <si>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</si>
  <si>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</si>
  <si>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</si>
  <si>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</si>
  <si>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</si>
  <si>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</si>
  <si>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</si>
  <si>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</si>
  <si>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</si>
  <si>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</si>
  <si>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</si>
  <si>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</si>
  <si>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</si>
  <si>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</si>
  <si>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</si>
  <si>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</si>
  <si>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</si>
  <si>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</si>
  <si>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</si>
  <si>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</si>
  <si>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</si>
  <si>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</si>
  <si>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</si>
  <si>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</si>
  <si>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</si>
  <si>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</si>
  <si>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</si>
  <si>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</si>
  <si>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</si>
  <si>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</si>
  <si>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</si>
  <si>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</si>
  <si>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</si>
  <si>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</si>
  <si>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</si>
  <si>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</si>
  <si>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</si>
  <si>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</si>
  <si>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</si>
  <si>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</si>
  <si>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</si>
  <si>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</si>
  <si>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</si>
  <si>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</si>
  <si>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</si>
  <si>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</si>
  <si>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</si>
  <si>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</si>
  <si>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</si>
  <si>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</si>
  <si>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</si>
  <si>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</si>
  <si>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</si>
  <si>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</si>
  <si>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</si>
  <si>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</si>
  <si>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</si>
  <si>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</si>
  <si>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</si>
  <si>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</si>
  <si>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</si>
  <si>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</si>
  <si>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</si>
  <si>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</si>
  <si>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</si>
  <si>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</si>
  <si>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</si>
  <si>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</si>
  <si>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</si>
  <si>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</si>
  <si>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</si>
  <si>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</si>
  <si>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</si>
  <si>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</si>
  <si>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</si>
  <si>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</si>
  <si>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</si>
  <si>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</si>
  <si>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</si>
  <si>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</si>
  <si>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</si>
  <si>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</si>
  <si>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</si>
  <si>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</si>
  <si>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</si>
  <si>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</si>
  <si>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</si>
  <si>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</si>
  <si>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</si>
  <si>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</si>
  <si>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</si>
  <si>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</si>
  <si>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</si>
  <si>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</si>
  <si>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</si>
  <si>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</si>
  <si>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</si>
  <si>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</si>
  <si>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</si>
  <si>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</si>
  <si>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</si>
  <si>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</si>
  <si>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</si>
  <si>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</si>
  <si>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</si>
  <si>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</si>
  <si>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</si>
  <si>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</si>
  <si>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</si>
  <si>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</si>
  <si>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</si>
  <si>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</si>
  <si>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</si>
  <si>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</si>
  <si>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</si>
  <si>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</si>
  <si>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</si>
  <si>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</si>
  <si>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</si>
  <si>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</si>
  <si>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</si>
  <si>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</si>
  <si>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</si>
  <si>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</si>
  <si>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</si>
  <si>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</si>
  <si>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</si>
  <si>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</si>
  <si>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</si>
  <si>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</si>
  <si>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</si>
  <si>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</si>
  <si>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</si>
  <si>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</si>
  <si>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</si>
  <si>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</si>
  <si>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</si>
  <si>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</si>
  <si>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</si>
  <si>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</si>
  <si>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</si>
  <si>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</si>
  <si>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</si>
  <si>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</si>
  <si>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</si>
  <si>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</si>
  <si>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</si>
  <si>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</si>
  <si>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</si>
  <si>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</si>
  <si>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</si>
  <si>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</si>
  <si>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</si>
  <si>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</si>
  <si>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</si>
  <si>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</si>
  <si>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</si>
  <si>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</si>
  <si>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</si>
  <si>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</si>
  <si>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</si>
  <si>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</si>
  <si>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</si>
  <si>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</si>
  <si>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</si>
  <si>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</si>
  <si>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</si>
  <si>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</si>
  <si>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</si>
  <si>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</si>
  <si>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</si>
  <si>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</si>
  <si>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</si>
  <si>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</si>
  <si>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</si>
  <si>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</si>
  <si>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</si>
  <si>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</si>
  <si>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</si>
  <si>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</si>
  <si>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</si>
  <si>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</si>
  <si>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</si>
  <si>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</si>
  <si>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</si>
  <si>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</si>
  <si>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</si>
  <si>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</si>
  <si>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</si>
  <si>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</si>
  <si>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</si>
  <si>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</si>
  <si>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</si>
  <si>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</si>
  <si>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</si>
  <si>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</si>
  <si>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</si>
  <si>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</si>
  <si>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</si>
  <si>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</si>
  <si>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</si>
  <si>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</si>
  <si>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</si>
  <si>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</si>
  <si>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</si>
  <si>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</si>
  <si>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</si>
  <si>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</si>
  <si>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</si>
  <si>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</si>
  <si>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</si>
  <si>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</si>
  <si>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</si>
  <si>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</si>
  <si>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</si>
  <si>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</si>
  <si>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</si>
  <si>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</si>
  <si>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</si>
  <si>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</si>
  <si>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</si>
  <si>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</si>
  <si>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</si>
  <si>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</si>
  <si>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</si>
  <si>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</si>
  <si>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</si>
  <si>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</si>
  <si>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</si>
  <si>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</si>
  <si>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</si>
  <si>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</si>
  <si>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</si>
  <si>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</si>
  <si>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</si>
  <si>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</si>
  <si>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</si>
  <si>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</si>
  <si>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</si>
  <si>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</si>
  <si>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</si>
  <si>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</si>
  <si>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</si>
  <si>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</si>
  <si>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</si>
  <si>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</si>
  <si>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</si>
  <si>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</si>
  <si>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</si>
  <si>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</si>
  <si>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</si>
  <si>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</si>
  <si>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</si>
  <si>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</si>
  <si>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</si>
  <si>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</si>
  <si>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</si>
  <si>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</si>
  <si>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</si>
  <si>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</si>
  <si>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</si>
  <si>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</si>
  <si>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</si>
  <si>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</si>
  <si>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</si>
  <si>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</si>
  <si>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</si>
  <si>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</si>
  <si>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</si>
  <si>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</si>
  <si>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</si>
  <si>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</si>
  <si>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</si>
  <si>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</si>
  <si>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</si>
  <si>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</si>
  <si>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</si>
  <si>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</si>
  <si>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</si>
  <si>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</si>
  <si>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</si>
  <si>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</si>
  <si>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</si>
  <si>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</si>
  <si>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</si>
  <si>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</si>
  <si>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</si>
  <si>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</si>
  <si>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</si>
  <si>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</si>
  <si>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</si>
  <si>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</si>
  <si>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</si>
  <si>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</si>
  <si>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</si>
  <si>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</si>
  <si>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</si>
  <si>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</si>
  <si>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</si>
  <si>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</si>
  <si>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</si>
  <si>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</si>
  <si>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</si>
  <si>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</si>
  <si>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</si>
  <si>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</si>
  <si>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</si>
  <si>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</si>
  <si>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</si>
  <si>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</si>
  <si>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</si>
  <si>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</si>
  <si>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</si>
  <si>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</si>
  <si>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</si>
  <si>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</si>
  <si>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</si>
  <si>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</si>
  <si>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</si>
  <si>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</si>
  <si>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</si>
  <si>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</si>
  <si>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</si>
  <si>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</si>
  <si>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</si>
  <si>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</si>
  <si>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</si>
  <si>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</si>
  <si>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</si>
  <si>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</si>
  <si>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</si>
  <si>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</si>
  <si>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</si>
  <si>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</si>
  <si>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</si>
  <si>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</si>
  <si>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</si>
  <si>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</si>
  <si>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</si>
  <si>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</si>
  <si>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</si>
  <si>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</si>
  <si>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</si>
  <si>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</si>
  <si>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</si>
  <si>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</si>
  <si>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</si>
  <si>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</si>
  <si>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</si>
  <si>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</si>
  <si>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</si>
  <si>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</si>
  <si>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</si>
  <si>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</si>
  <si>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</si>
  <si>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</si>
  <si>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</si>
  <si>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</si>
  <si>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</si>
  <si>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</si>
  <si>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</si>
  <si>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</si>
  <si>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</si>
  <si>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</si>
  <si>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</si>
  <si>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</si>
  <si>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</si>
  <si>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</si>
  <si>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</si>
  <si>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</si>
  <si>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</si>
  <si>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</si>
  <si>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</si>
  <si>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</si>
  <si>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</si>
  <si>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</si>
  <si>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</si>
  <si>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</si>
  <si>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</si>
  <si>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</si>
  <si>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</si>
  <si>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</si>
  <si>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</si>
  <si>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</si>
  <si>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</si>
  <si>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</si>
  <si>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</si>
  <si>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</si>
  <si>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</si>
  <si>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</si>
  <si>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</si>
  <si>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</si>
  <si>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</si>
  <si>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</si>
  <si>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</si>
  <si>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</si>
  <si>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</si>
  <si>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</si>
  <si>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</si>
  <si>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</si>
  <si>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</si>
  <si>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</si>
  <si>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</si>
  <si>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</si>
  <si>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</si>
  <si>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</si>
  <si>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</si>
  <si>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</si>
  <si>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</si>
  <si>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</si>
  <si>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</si>
  <si>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</si>
  <si>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</si>
  <si>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</si>
  <si>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</si>
  <si>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</si>
  <si>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</si>
  <si>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</si>
  <si>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</si>
  <si>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</si>
  <si>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</si>
  <si>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</si>
  <si>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</si>
  <si>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</si>
  <si>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</si>
  <si>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</si>
  <si>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</si>
  <si>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</si>
  <si>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</si>
  <si>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</si>
  <si>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</si>
  <si>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</si>
  <si>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</si>
  <si>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</si>
  <si>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</si>
  <si>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</si>
  <si>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</si>
  <si>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</si>
  <si>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</si>
  <si>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</si>
  <si>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</si>
  <si>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</si>
  <si>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</si>
  <si>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</si>
  <si>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</si>
  <si>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</si>
  <si>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</si>
  <si>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</si>
  <si>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</si>
  <si>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</si>
  <si>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</si>
  <si>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</si>
  <si>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</si>
  <si>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</si>
  <si>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</si>
  <si>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</si>
  <si>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</si>
  <si>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</si>
  <si>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</si>
  <si>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</si>
  <si>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</si>
  <si>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</si>
  <si>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</si>
  <si>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</si>
  <si>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</si>
  <si>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</si>
  <si>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</si>
  <si>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</si>
  <si>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</si>
  <si>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</si>
  <si>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</si>
  <si>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</si>
  <si>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</si>
  <si>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</si>
  <si>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</si>
  <si>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</si>
  <si>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</si>
  <si>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</si>
  <si>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</si>
  <si>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</si>
  <si>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</si>
  <si>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</si>
  <si>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</si>
  <si>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</si>
  <si>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</si>
  <si>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</si>
  <si>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</si>
  <si>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</si>
  <si>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</si>
  <si>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</si>
  <si>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</si>
  <si>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</si>
  <si>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</si>
  <si>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</si>
  <si>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</si>
  <si>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</si>
  <si>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</si>
  <si>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</si>
  <si>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</si>
  <si>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</si>
  <si>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</si>
  <si>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</si>
  <si>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</si>
  <si>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</si>
  <si>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</si>
  <si>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</si>
  <si>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</si>
  <si>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</si>
  <si>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</si>
  <si>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</si>
  <si>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</si>
  <si>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</si>
  <si>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</si>
  <si>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</si>
  <si>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</si>
  <si>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</si>
  <si>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</si>
  <si>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</si>
  <si>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</si>
  <si>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</si>
  <si>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</si>
  <si>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</si>
  <si>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</si>
  <si>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</si>
  <si>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</si>
  <si>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</si>
  <si>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</si>
  <si>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</si>
  <si>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</si>
  <si>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</si>
  <si>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</si>
  <si>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</si>
  <si>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</si>
  <si>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</si>
  <si>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</si>
  <si>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</si>
  <si>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</si>
  <si>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</si>
  <si>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</si>
  <si>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</si>
  <si>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</si>
  <si>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</si>
  <si>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</si>
  <si>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</si>
  <si>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</si>
  <si>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</si>
  <si>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</si>
  <si>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</si>
  <si>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</si>
  <si>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</si>
  <si>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</si>
  <si>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</si>
  <si>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</si>
  <si>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</si>
  <si>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</si>
  <si>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</si>
  <si>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</si>
  <si>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</si>
  <si>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</si>
  <si>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</si>
  <si>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</si>
  <si>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</si>
  <si>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</si>
  <si>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</si>
  <si>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</si>
  <si>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</si>
  <si>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</si>
  <si>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</si>
  <si>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</si>
  <si>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</si>
  <si>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</si>
  <si>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</si>
  <si>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</si>
  <si>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</si>
  <si>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</si>
  <si>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</si>
  <si>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</si>
  <si>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</si>
  <si>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</si>
  <si>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</si>
  <si>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</si>
  <si>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</si>
  <si>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</si>
  <si>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</si>
  <si>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</si>
  <si>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</si>
  <si>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</si>
  <si>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</si>
  <si>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</si>
  <si>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</si>
  <si>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</si>
  <si>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</si>
  <si>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</si>
  <si>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</si>
  <si>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</si>
  <si>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</si>
  <si>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</si>
  <si>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</si>
  <si>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</si>
  <si>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</si>
  <si>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</si>
  <si>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</si>
  <si>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</si>
  <si>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</si>
  <si>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</si>
  <si>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</si>
  <si>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</si>
  <si>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</si>
  <si>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</si>
  <si>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</si>
  <si>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</si>
  <si>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</si>
  <si>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</si>
  <si>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</si>
  <si>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</si>
  <si>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</si>
  <si>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</si>
  <si>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</si>
  <si>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</si>
  <si>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</si>
  <si>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</si>
  <si>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</si>
  <si>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</si>
  <si>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</si>
  <si>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</si>
  <si>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</si>
  <si>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</si>
  <si>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</si>
  <si>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</si>
  <si>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</si>
  <si>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</si>
  <si>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</si>
  <si>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</si>
  <si>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</si>
  <si>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</si>
  <si>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</si>
  <si>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</si>
  <si>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</si>
  <si>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</si>
  <si>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</si>
  <si>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</si>
  <si>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</si>
  <si>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</si>
  <si>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</si>
  <si>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</si>
  <si>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</si>
  <si>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</si>
  <si>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</si>
  <si>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</si>
  <si>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</si>
  <si>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</si>
  <si>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</si>
  <si>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</si>
  <si>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</si>
  <si>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</si>
  <si>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</si>
  <si>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</si>
  <si>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</si>
  <si>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</si>
  <si>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</si>
  <si>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</si>
  <si>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</si>
  <si>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</si>
  <si>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</si>
  <si>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</si>
  <si>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</si>
  <si>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</si>
  <si>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</si>
  <si>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</si>
  <si>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</si>
  <si>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</si>
  <si>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</si>
  <si>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</si>
  <si>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</si>
  <si>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</si>
  <si>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</si>
  <si>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</si>
  <si>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</si>
  <si>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</si>
  <si>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</si>
  <si>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</si>
  <si>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</si>
  <si>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</si>
  <si>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</si>
  <si>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</si>
  <si>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</si>
  <si>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</si>
  <si>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</si>
  <si>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</si>
  <si>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</si>
  <si>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</si>
  <si>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</si>
  <si>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</si>
  <si>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</si>
  <si>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</si>
  <si>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</si>
  <si>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</si>
  <si>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</si>
  <si>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</si>
  <si>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</si>
  <si>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</si>
  <si>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</si>
  <si>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</si>
  <si>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</si>
  <si>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</si>
  <si>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</si>
  <si>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</si>
  <si>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</si>
  <si>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</si>
  <si>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</si>
  <si>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</si>
  <si>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</si>
  <si>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</si>
  <si>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</si>
  <si>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</si>
  <si>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</si>
  <si>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</si>
  <si>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</si>
  <si>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</si>
  <si>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</si>
  <si>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</si>
  <si>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</si>
  <si>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</si>
  <si>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</si>
  <si>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</si>
  <si>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</si>
  <si>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</si>
  <si>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</si>
  <si>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</si>
  <si>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</si>
  <si>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</si>
  <si>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</si>
  <si>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</si>
  <si>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</si>
  <si>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</si>
  <si>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</si>
  <si>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</si>
  <si>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</si>
  <si>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</si>
  <si>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</si>
  <si>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</si>
  <si>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</si>
  <si>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</si>
  <si>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</si>
  <si>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</si>
  <si>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</si>
  <si>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</si>
  <si>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</si>
  <si>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</si>
  <si>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</si>
  <si>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</si>
  <si>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</si>
  <si>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</si>
  <si>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</si>
  <si>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</si>
  <si>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</si>
  <si>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</si>
  <si>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</si>
  <si>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</si>
  <si>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</si>
  <si>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</si>
  <si>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</si>
  <si>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</si>
  <si>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</si>
  <si>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</si>
  <si>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</si>
  <si>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</si>
  <si>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</si>
  <si>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</si>
  <si>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</si>
  <si>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</si>
  <si>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</si>
  <si>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</si>
  <si>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</si>
  <si>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</si>
  <si>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</si>
  <si>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</si>
  <si>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</si>
  <si>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</si>
  <si>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</si>
  <si>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</si>
  <si>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</si>
  <si>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</si>
  <si>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</si>
  <si>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</si>
  <si>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</si>
  <si>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</si>
  <si>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</si>
  <si>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</si>
  <si>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</si>
  <si>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</si>
  <si>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</si>
  <si>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</si>
  <si>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</si>
  <si>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</si>
  <si>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</si>
  <si>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</si>
  <si>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</si>
  <si>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</si>
  <si>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</si>
  <si>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</si>
  <si>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</si>
  <si>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</si>
  <si>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</si>
  <si>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</si>
  <si>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</si>
  <si>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</si>
  <si>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</si>
  <si>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</si>
  <si>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</si>
  <si>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</si>
  <si>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</si>
  <si>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</si>
  <si>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</si>
  <si>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</si>
  <si>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</si>
  <si>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</si>
  <si>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</si>
  <si>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</si>
  <si>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</si>
  <si>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</si>
  <si>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</si>
  <si>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</si>
  <si>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</si>
  <si>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</si>
  <si>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</si>
  <si>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</si>
  <si>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</si>
  <si>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</si>
  <si>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</si>
  <si>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</si>
  <si>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</si>
  <si>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</si>
  <si>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</si>
  <si>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</si>
  <si>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</si>
  <si>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</si>
  <si>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</si>
  <si>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</si>
  <si>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</si>
  <si>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</si>
  <si>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</si>
  <si>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</si>
  <si>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</si>
  <si>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</si>
  <si>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</si>
  <si>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</si>
  <si>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</si>
  <si>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</si>
  <si>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</si>
  <si>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</si>
  <si>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</si>
  <si>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</si>
  <si>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</si>
  <si>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</si>
  <si>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</si>
  <si>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</si>
  <si>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</si>
  <si>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</si>
  <si>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</si>
  <si>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</si>
  <si>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</si>
  <si>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</si>
  <si>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</si>
  <si>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</si>
  <si>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</si>
  <si>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</si>
  <si>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</si>
  <si>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</si>
  <si>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</si>
  <si>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</si>
  <si>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</si>
  <si>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</si>
  <si>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</si>
  <si>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</si>
  <si>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</si>
  <si>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</si>
  <si>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</si>
  <si>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</si>
  <si>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</si>
  <si>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</si>
  <si>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</si>
  <si>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</si>
  <si>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</si>
  <si>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</si>
  <si>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</si>
  <si>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</si>
  <si>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</si>
  <si>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</si>
  <si>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</si>
  <si>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</si>
  <si>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</si>
  <si>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</si>
  <si>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</si>
  <si>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</si>
  <si>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</si>
  <si>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</si>
  <si>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</si>
  <si>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</si>
  <si>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</si>
  <si>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</si>
  <si>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</si>
  <si>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</si>
  <si>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</si>
  <si>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</si>
  <si>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</si>
  <si>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</si>
  <si>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</si>
  <si>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</si>
  <si>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</si>
  <si>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</si>
  <si>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</si>
  <si>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</si>
  <si>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</si>
  <si>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</si>
  <si>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</si>
  <si>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</si>
  <si>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</si>
  <si>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</si>
  <si>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</si>
  <si>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</si>
  <si>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</si>
  <si>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</si>
  <si>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</si>
  <si>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</si>
  <si>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</si>
  <si>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</si>
  <si>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</si>
  <si>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</si>
  <si>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</si>
  <si>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</si>
  <si>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</si>
  <si>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</si>
  <si>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</si>
  <si>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</si>
  <si>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</si>
  <si>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</si>
  <si>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</si>
  <si>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</si>
  <si>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</si>
  <si>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</si>
  <si>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</si>
  <si>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</si>
  <si>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</si>
  <si>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</si>
  <si>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</si>
  <si>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</si>
  <si>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</si>
  <si>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</si>
  <si>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</si>
  <si>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</si>
  <si>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</si>
  <si>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</si>
  <si>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</si>
  <si>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</si>
  <si>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</si>
  <si>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</si>
  <si>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</si>
  <si>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</si>
  <si>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</si>
  <si>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</si>
  <si>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</si>
  <si>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</si>
  <si>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</si>
  <si>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</si>
  <si>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</si>
  <si>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</si>
  <si>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</si>
  <si>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</si>
  <si>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</si>
  <si>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</si>
  <si>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</si>
  <si>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</si>
  <si>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</si>
  <si>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</si>
  <si>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</si>
  <si>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</si>
  <si>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</si>
  <si>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</si>
  <si>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</si>
  <si>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</si>
  <si>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</si>
  <si>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</si>
  <si>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</si>
  <si>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</si>
  <si>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</si>
  <si>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</si>
  <si>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</si>
  <si>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</si>
  <si>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</si>
  <si>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</si>
  <si>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</si>
  <si>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</si>
  <si>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</si>
  <si>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</si>
  <si>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</si>
  <si>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</si>
  <si>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</si>
  <si>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</si>
  <si>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</si>
  <si>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</si>
  <si>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</si>
  <si>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</si>
  <si>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</si>
  <si>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</si>
  <si>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</si>
  <si>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</si>
  <si>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</si>
  <si>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</si>
  <si>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</si>
  <si>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</si>
  <si>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</si>
  <si>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</si>
  <si>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</si>
  <si>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</si>
  <si>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</si>
  <si>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</si>
  <si>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</si>
  <si>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</si>
  <si>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</si>
  <si>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</si>
  <si>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</si>
  <si>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</si>
  <si>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</si>
  <si>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</si>
  <si>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</si>
  <si>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</si>
  <si>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</si>
  <si>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</si>
  <si>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</si>
  <si>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</si>
  <si>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</si>
  <si>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</si>
  <si>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</si>
  <si>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</si>
  <si>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</si>
  <si>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</si>
  <si>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</si>
  <si>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</si>
  <si>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</si>
  <si>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</si>
  <si>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</si>
  <si>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</si>
  <si>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</si>
  <si>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</si>
  <si>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</si>
  <si>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</si>
  <si>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</si>
  <si>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</si>
  <si>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</si>
  <si>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</si>
  <si>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</si>
  <si>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</si>
  <si>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</si>
  <si>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</si>
  <si>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</si>
  <si>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</si>
  <si>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</si>
  <si>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</si>
  <si>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</si>
  <si>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</si>
  <si>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</si>
  <si>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</si>
  <si>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</si>
  <si>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</si>
  <si>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</si>
  <si>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</si>
  <si>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</si>
  <si>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</si>
  <si>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</si>
  <si>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</si>
  <si>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</si>
  <si>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</si>
  <si>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</si>
  <si>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</si>
  <si>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</si>
  <si>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</si>
  <si>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</si>
  <si>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</si>
  <si>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</si>
  <si>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</si>
  <si>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</si>
  <si>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</si>
  <si>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</si>
  <si>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</si>
  <si>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</si>
  <si>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</si>
  <si>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</si>
  <si>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</si>
  <si>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</si>
  <si>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</si>
  <si>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</si>
  <si>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</si>
  <si>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</si>
  <si>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</si>
  <si>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</si>
  <si>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</si>
  <si>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</si>
  <si>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</si>
  <si>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</si>
  <si>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</si>
  <si>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</si>
  <si>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</si>
  <si>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</si>
  <si>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</si>
  <si>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</si>
  <si>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</si>
  <si>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</si>
  <si>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</si>
  <si>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</si>
  <si>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</si>
  <si>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</si>
  <si>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</si>
  <si>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</si>
  <si>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</si>
  <si>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</si>
  <si>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</si>
  <si>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</si>
  <si>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</si>
  <si>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</si>
  <si>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</si>
  <si>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</si>
  <si>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</si>
  <si>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</si>
  <si>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</si>
  <si>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</si>
  <si>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</si>
  <si>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</si>
  <si>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</si>
  <si>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</si>
  <si>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</si>
  <si>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</si>
  <si>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</si>
  <si>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</si>
  <si>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</si>
  <si>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</si>
  <si>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</si>
  <si>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</si>
  <si>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</si>
  <si>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</si>
  <si>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</si>
  <si>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</si>
  <si>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</si>
  <si>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</si>
  <si>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</si>
  <si>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</si>
  <si>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</si>
  <si>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</si>
  <si>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</si>
  <si>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</si>
  <si>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</si>
  <si>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</si>
  <si>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</si>
  <si>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</si>
  <si>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</si>
  <si>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</si>
  <si>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</si>
  <si>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</si>
  <si>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</si>
  <si>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</si>
  <si>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</si>
  <si>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</si>
  <si>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</si>
  <si>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</si>
  <si>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</si>
  <si>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</si>
  <si>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</si>
  <si>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</si>
  <si>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</si>
  <si>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</si>
  <si>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</si>
  <si>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</si>
  <si>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</si>
  <si>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</si>
  <si>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</si>
  <si>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</si>
  <si>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</si>
  <si>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</si>
  <si>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</si>
  <si>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</si>
  <si>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</si>
  <si>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</si>
  <si>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</si>
  <si>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</si>
  <si>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</si>
  <si>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</si>
  <si>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</si>
  <si>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</si>
  <si>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</si>
  <si>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</si>
  <si>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</si>
  <si>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</si>
  <si>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</si>
  <si>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</si>
  <si>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</si>
  <si>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</si>
  <si>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</si>
  <si>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</si>
  <si>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</si>
  <si>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</si>
  <si>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</si>
  <si>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</si>
  <si>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</si>
  <si>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</si>
  <si>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</si>
  <si>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</si>
  <si>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</si>
  <si>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</si>
  <si>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</si>
  <si>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</si>
  <si>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</si>
  <si>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</si>
  <si>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</si>
  <si>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</si>
  <si>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</si>
  <si>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</si>
  <si>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</si>
  <si>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</si>
  <si>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</si>
  <si>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</si>
  <si>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</si>
  <si>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</si>
  <si>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</si>
  <si>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</si>
  <si>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</si>
  <si>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</si>
  <si>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</si>
  <si>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</si>
  <si>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</si>
  <si>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</si>
  <si>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</si>
  <si>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</si>
  <si>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</si>
  <si>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</si>
  <si>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</si>
  <si>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</si>
  <si>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</si>
  <si>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</si>
  <si>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</si>
  <si>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</si>
  <si>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</si>
  <si>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</si>
  <si>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</si>
  <si>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</si>
  <si>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</si>
  <si>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</si>
  <si>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</si>
  <si>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</si>
  <si>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</si>
  <si>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</si>
  <si>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</si>
  <si>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</si>
  <si>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</si>
  <si>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</si>
  <si>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</si>
  <si>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</si>
  <si>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</si>
  <si>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</si>
  <si>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</si>
  <si>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</si>
  <si>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</si>
  <si>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</si>
  <si>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</si>
  <si>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</si>
  <si>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</si>
  <si>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</si>
  <si>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</si>
  <si>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</si>
  <si>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</si>
  <si>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</si>
  <si>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</si>
  <si>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</si>
  <si>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</si>
  <si>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</si>
  <si>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</si>
  <si>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</si>
  <si>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</si>
  <si>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</si>
  <si>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</si>
  <si>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</si>
  <si>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</si>
  <si>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</si>
  <si>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</si>
  <si>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</si>
  <si>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</si>
  <si>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</si>
  <si>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</si>
  <si>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</si>
  <si>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</si>
  <si>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</si>
  <si>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</si>
  <si>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</si>
  <si>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</si>
  <si>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</si>
  <si>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</si>
  <si>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</si>
  <si>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</si>
  <si>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</si>
  <si>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</si>
  <si>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</si>
  <si>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</si>
  <si>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</si>
  <si>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</si>
  <si>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</si>
  <si>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</si>
  <si>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</si>
  <si>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</si>
  <si>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</si>
  <si>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</si>
  <si>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</si>
  <si>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</si>
  <si>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</si>
  <si>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</si>
  <si>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</si>
  <si>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</si>
  <si>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</si>
  <si>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</si>
  <si>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</si>
  <si>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</si>
  <si>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</si>
  <si>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</si>
  <si>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</si>
  <si>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</si>
  <si>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</si>
  <si>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</si>
  <si>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</si>
  <si>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</si>
  <si>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</si>
  <si>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</si>
  <si>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</si>
  <si>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</si>
  <si>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</si>
  <si>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</si>
  <si>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</si>
  <si>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</si>
  <si>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</si>
  <si>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</si>
  <si>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</si>
  <si>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</si>
  <si>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</si>
  <si>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</si>
  <si>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</si>
  <si>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</si>
  <si>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</si>
  <si>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</si>
  <si>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</si>
  <si>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</si>
  <si>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</si>
  <si>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</si>
  <si>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</si>
  <si>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</si>
  <si>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</si>
  <si>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</si>
  <si>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</si>
  <si>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</si>
  <si>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</si>
  <si>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</si>
  <si>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</si>
  <si>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</si>
  <si>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</si>
  <si>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</si>
  <si>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</si>
  <si>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</si>
  <si>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</si>
  <si>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</si>
  <si>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</si>
  <si>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</si>
  <si>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</si>
  <si>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</si>
  <si>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</si>
  <si>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</si>
  <si>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</si>
  <si>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</si>
  <si>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</si>
  <si>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</si>
  <si>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</si>
  <si>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</si>
  <si>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</si>
  <si>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</si>
  <si>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</si>
  <si>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</si>
  <si>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</si>
  <si>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</si>
  <si>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</si>
  <si>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</si>
  <si>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</si>
  <si>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</si>
  <si>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</si>
  <si>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</si>
  <si>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</si>
  <si>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</si>
  <si>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</si>
  <si>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</si>
  <si>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</si>
  <si>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</si>
  <si>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</si>
  <si>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</si>
  <si>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</si>
  <si>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</si>
  <si>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</si>
  <si>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</si>
  <si>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</si>
  <si>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</si>
  <si>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</si>
  <si>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</si>
  <si>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</si>
  <si>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</si>
  <si>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</si>
  <si>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</si>
  <si>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</si>
  <si>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</si>
  <si>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</si>
  <si>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</si>
  <si>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</si>
  <si>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</si>
  <si>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</si>
  <si>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</si>
  <si>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</si>
  <si>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</si>
  <si>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</si>
  <si>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</si>
  <si>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</si>
  <si>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</si>
  <si>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</si>
  <si>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</si>
  <si>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</si>
  <si>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</si>
  <si>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</si>
  <si>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</si>
  <si>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</si>
  <si>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</si>
  <si>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</si>
  <si>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</si>
  <si>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</si>
  <si>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</si>
  <si>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</si>
  <si>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</si>
  <si>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</si>
  <si>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</si>
  <si>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</si>
  <si>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</si>
  <si>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</si>
  <si>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</si>
  <si>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</si>
  <si>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</si>
  <si>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</si>
  <si>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</si>
  <si>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</si>
  <si>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</si>
  <si>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</si>
  <si>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</si>
  <si>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</si>
  <si>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</si>
  <si>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</si>
  <si>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</si>
  <si>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</si>
  <si>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</si>
  <si>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</si>
  <si>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</si>
  <si>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</si>
  <si>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</si>
  <si>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</si>
  <si>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</si>
  <si>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</si>
  <si>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</si>
  <si>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</si>
  <si>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</si>
  <si>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</si>
  <si>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</si>
  <si>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</si>
  <si>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</si>
  <si>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</si>
  <si>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</si>
  <si>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</si>
  <si>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</si>
  <si>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</si>
  <si>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</si>
  <si>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</si>
  <si>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</si>
  <si>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</si>
  <si>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</si>
  <si>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</si>
  <si>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</si>
  <si>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</si>
  <si>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</si>
  <si>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</si>
  <si>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</si>
  <si>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</si>
  <si>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</si>
  <si>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</si>
  <si>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</si>
  <si>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</si>
  <si>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</si>
  <si>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</si>
  <si>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</si>
  <si>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</si>
  <si>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</si>
  <si>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</si>
  <si>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</si>
  <si>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</si>
  <si>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</si>
  <si>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</si>
  <si>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</si>
  <si>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</si>
  <si>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</si>
  <si>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</si>
  <si>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</si>
  <si>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</si>
  <si>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</si>
  <si>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</si>
  <si>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</si>
  <si>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</si>
  <si>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</si>
  <si>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</si>
  <si>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</si>
  <si>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</si>
  <si>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</si>
  <si>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</si>
  <si>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</si>
  <si>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</si>
  <si>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</si>
  <si>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</si>
  <si>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</si>
  <si>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</si>
  <si>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</si>
  <si>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</si>
  <si>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</si>
  <si>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</si>
  <si>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</si>
  <si>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</si>
  <si>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</si>
  <si>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</si>
  <si>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</si>
  <si>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</si>
  <si>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</si>
  <si>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</si>
  <si>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</si>
  <si>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</si>
  <si>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</si>
  <si>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</si>
  <si>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</si>
  <si>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</si>
  <si>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</si>
  <si>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</si>
  <si>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</si>
  <si>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</si>
  <si>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</si>
  <si>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</si>
  <si>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</si>
  <si>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</si>
  <si>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</si>
  <si>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</si>
  <si>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</si>
  <si>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</si>
  <si>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</si>
  <si>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</si>
  <si>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</si>
  <si>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</si>
  <si>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</si>
  <si>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</si>
  <si>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</si>
  <si>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</si>
  <si>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</si>
  <si>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</si>
  <si>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</si>
  <si>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</si>
  <si>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</si>
  <si>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</si>
  <si>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</si>
  <si>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</si>
  <si>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</si>
  <si>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</si>
  <si>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</si>
  <si>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</si>
  <si>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</si>
  <si>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</si>
  <si>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</si>
  <si>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</si>
  <si>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</si>
  <si>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</si>
  <si>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</si>
  <si>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</si>
  <si>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</si>
  <si>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</si>
  <si>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</si>
  <si>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</si>
  <si>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</si>
  <si>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</si>
  <si>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</si>
  <si>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</si>
  <si>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</si>
  <si>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</si>
  <si>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</si>
  <si>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</si>
  <si>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</si>
  <si>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</si>
  <si>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</si>
  <si>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</si>
  <si>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</si>
  <si>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</si>
  <si>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</si>
  <si>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</si>
  <si>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</si>
  <si>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</si>
  <si>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</si>
  <si>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</si>
  <si>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</si>
  <si>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</si>
  <si>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</si>
  <si>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</si>
  <si>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</si>
  <si>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</si>
  <si>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</si>
  <si>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</si>
  <si>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</si>
  <si>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</si>
  <si>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</si>
  <si>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</si>
  <si>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</si>
  <si>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</si>
  <si>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</si>
  <si>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</si>
  <si>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</si>
  <si>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</si>
  <si>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</si>
  <si>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</si>
  <si>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</si>
  <si>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</si>
  <si>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</si>
  <si>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</si>
  <si>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</si>
  <si>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</si>
  <si>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</si>
  <si>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</si>
  <si>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</si>
  <si>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</si>
  <si>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</si>
  <si>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</si>
  <si>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</si>
  <si>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</si>
  <si>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</si>
  <si>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</si>
  <si>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</si>
  <si>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</si>
  <si>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</si>
  <si>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</si>
  <si>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</si>
  <si>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</si>
  <si>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</si>
  <si>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</si>
  <si>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</si>
  <si>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</si>
  <si>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</si>
  <si>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</si>
  <si>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</si>
  <si>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</si>
  <si>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</si>
  <si>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</si>
  <si>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</si>
  <si>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</si>
  <si>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</si>
  <si>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</si>
  <si>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</si>
  <si>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</si>
  <si>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</si>
  <si>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</si>
  <si>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</si>
  <si>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</si>
  <si>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</si>
  <si>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</si>
  <si>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</si>
  <si>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</si>
  <si>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</si>
  <si>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</si>
  <si>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</si>
  <si>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</si>
  <si>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</si>
  <si>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</si>
  <si>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</si>
  <si>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</si>
  <si>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</si>
  <si>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</si>
  <si>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</si>
  <si>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</si>
  <si>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</si>
  <si>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</si>
  <si>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</si>
  <si>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</si>
  <si>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</si>
  <si>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</si>
  <si>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</si>
  <si>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</si>
  <si>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</si>
  <si>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</si>
  <si>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</si>
  <si>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</si>
  <si>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</si>
  <si>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</si>
  <si>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</si>
  <si>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</si>
  <si>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</si>
  <si>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</si>
  <si>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</si>
  <si>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</si>
  <si>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</si>
  <si>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</si>
  <si>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</si>
  <si>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</si>
  <si>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</si>
  <si>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</si>
  <si>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</si>
  <si>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</si>
  <si>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</si>
  <si>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</si>
  <si>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</si>
  <si>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</si>
  <si>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</si>
  <si>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</si>
  <si>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</si>
  <si>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</si>
  <si>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</si>
  <si>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</si>
  <si>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</si>
  <si>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</si>
  <si>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</si>
  <si>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</si>
  <si>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</si>
  <si>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</si>
  <si>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</si>
  <si>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</si>
  <si>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</si>
  <si>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</si>
  <si>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</si>
  <si>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</si>
  <si>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</si>
  <si>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</si>
  <si>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</si>
  <si>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</si>
  <si>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</si>
  <si>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</si>
  <si>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</si>
  <si>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</si>
  <si>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</si>
  <si>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</si>
  <si>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</si>
  <si>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</si>
  <si>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(All)</t>
  </si>
  <si>
    <t>Count of country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</si>
  <si>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</si>
  <si>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</si>
  <si>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</si>
  <si>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</si>
  <si>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</si>
  <si>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</si>
  <si>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</si>
  <si>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</si>
  <si>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</si>
  <si>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</si>
  <si>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</si>
  <si>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</si>
  <si>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</si>
  <si>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</si>
  <si>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</si>
  <si>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</si>
  <si>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</si>
  <si>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</si>
  <si>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</si>
  <si>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</si>
  <si>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</si>
  <si>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</si>
  <si>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</si>
  <si>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</si>
  <si>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</si>
  <si>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</si>
  <si>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</si>
  <si>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</si>
  <si>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</si>
  <si>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</si>
  <si>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</si>
  <si>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</si>
  <si>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</si>
  <si>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</si>
  <si>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</si>
  <si>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</si>
  <si>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</si>
  <si>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</si>
  <si>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</si>
  <si>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</si>
  <si>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</si>
  <si>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</si>
  <si>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</si>
  <si>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</si>
  <si>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</si>
  <si>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</si>
  <si>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</si>
  <si>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</si>
  <si>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</si>
  <si>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</si>
  <si>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</si>
  <si>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</si>
  <si>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>Date Created Conversion</t>
  </si>
  <si>
    <t>Date Ended Creation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</si>
  <si>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</si>
  <si>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</si>
  <si>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</si>
  <si>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</si>
  <si>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</si>
  <si>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</si>
  <si>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</si>
  <si>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</si>
  <si>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</si>
  <si>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</si>
  <si>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</si>
  <si>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</si>
  <si>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</si>
  <si>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</si>
  <si>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</si>
  <si>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</si>
  <si>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</si>
  <si>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</si>
  <si>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</si>
  <si>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Year</t>
  </si>
  <si>
    <t>(Multiple Items)</t>
  </si>
  <si>
    <t>Number Canceled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</si>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</sst>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0" applyNumberFormat="1"/>
    <xf numFmtId="0" fontId="1" fillId="0" borderId="0" xfId="0" applyFont="1"/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[Calso_HW 1- Excel HW- StarterBook.xlsx]Parent Category Stats!PivotTable13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9-3E47-ACDD-2D579D65830D}"/>
            </c:ext>
          </c:extLst>
        </c:ser>
        <c:ser>
          <c:idx val="1"/>
          <c:order val="1"/>
          <c:tx>
            <c:strRef>
              <c:f>'Parent 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9-3E47-ACDD-2D579D65830D}"/>
            </c:ext>
          </c:extLst>
        </c:ser>
        <c:ser>
          <c:idx val="2"/>
          <c:order val="2"/>
          <c:tx>
            <c:strRef>
              <c:f>'Parent 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9-3E47-ACDD-2D579D65830D}"/>
            </c:ext>
          </c:extLst>
        </c:ser>
        <c:ser>
          <c:idx val="3"/>
          <c:order val="3"/>
          <c:tx>
            <c:strRef>
              <c:f>'Parent 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9-3E47-ACDD-2D579D658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0259968"/>
        <c:axId val="277023472"/>
      </c:barChart>
      <c:catAx>
        <c:axId val="25025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023472"/>
        <c:crosses val="autoZero"/>
        <c:auto val="1"/>
        <c:lblAlgn val="ctr"/>
        <c:lblOffset val="100"/>
        <c:noMultiLvlLbl val="0"/>
      </c:catAx>
      <c:valAx>
        <c:axId val="2770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5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[Calso_HW 1- Excel HW- StarterBook.xlsx]Sub-Category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22-AB48-BCBA-EDF59F6E5AC5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22-AB48-BCBA-EDF59F6E5AC5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22-AB48-BCBA-EDF59F6E5AC5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22-AB48-BCBA-EDF59F6E5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7476175"/>
        <c:axId val="1207471087"/>
      </c:barChart>
      <c:catAx>
        <c:axId val="120747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71087"/>
        <c:crosses val="autoZero"/>
        <c:auto val="1"/>
        <c:lblAlgn val="ctr"/>
        <c:lblOffset val="100"/>
        <c:noMultiLvlLbl val="0"/>
      </c:catAx>
      <c:valAx>
        <c:axId val="120747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47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[Calso_HW 1- Excel HW- StarterBook.xlsx]Launch Data Outcomes!PivotTable5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Data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6-C747-A552-2B99C1919C6D}"/>
            </c:ext>
          </c:extLst>
        </c:ser>
        <c:ser>
          <c:idx val="1"/>
          <c:order val="1"/>
          <c:tx>
            <c:strRef>
              <c:f>'Launch Data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CF0-C146-B89A-1EA4F28D5133}"/>
            </c:ext>
          </c:extLst>
        </c:ser>
        <c:ser>
          <c:idx val="2"/>
          <c:order val="2"/>
          <c:tx>
            <c:strRef>
              <c:f>'Launch Data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CF0-C146-B89A-1EA4F28D5133}"/>
            </c:ext>
          </c:extLst>
        </c:ser>
        <c:ser>
          <c:idx val="3"/>
          <c:order val="3"/>
          <c:tx>
            <c:strRef>
              <c:f>'Launch Data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Data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Data Outcomes'!$E$6:$E$18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CF0-C146-B89A-1EA4F28D5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476864"/>
        <c:axId val="541599632"/>
      </c:lineChart>
      <c:catAx>
        <c:axId val="61747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599632"/>
        <c:crosses val="autoZero"/>
        <c:auto val="1"/>
        <c:lblAlgn val="ctr"/>
        <c:lblOffset val="100"/>
        <c:noMultiLvlLbl val="0"/>
      </c:catAx>
      <c:valAx>
        <c:axId val="54159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47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0.46766169154228854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3-0A42-AADE-275B9B265CD0}"/>
            </c:ext>
          </c:extLst>
        </c:ser>
        <c:ser>
          <c:idx val="1"/>
          <c:order val="1"/>
          <c:tx>
            <c:strRef>
              <c:f>'Goal Outcomes'!$C$1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90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E3-0A42-AADE-275B9B265CD0}"/>
            </c:ext>
          </c:extLst>
        </c:ser>
        <c:ser>
          <c:idx val="2"/>
          <c:order val="2"/>
          <c:tx>
            <c:strRef>
              <c:f>'Goal Outcomes'!$D$1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17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E3-0A42-AADE-275B9B265CD0}"/>
            </c:ext>
          </c:extLst>
        </c:ser>
        <c:ser>
          <c:idx val="3"/>
          <c:order val="3"/>
          <c:tx>
            <c:strRef>
              <c:f>'Goal Outcomes'!$E$1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352</c:v>
                </c:pt>
                <c:pt idx="4">
                  <c:v>201</c:v>
                </c:pt>
                <c:pt idx="5">
                  <c:v>148</c:v>
                </c:pt>
                <c:pt idx="6">
                  <c:v>201</c:v>
                </c:pt>
                <c:pt idx="7">
                  <c:v>82</c:v>
                </c:pt>
                <c:pt idx="8">
                  <c:v>55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E3-0A42-AADE-275B9B265CD0}"/>
            </c:ext>
          </c:extLst>
        </c:ser>
        <c:ser>
          <c:idx val="4"/>
          <c:order val="4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0.46766169154228854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E3-0A42-AADE-275B9B265CD0}"/>
            </c:ext>
          </c:extLst>
        </c:ser>
        <c:ser>
          <c:idx val="5"/>
          <c:order val="5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0.44776119402985076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E3-0A42-AADE-275B9B265CD0}"/>
            </c:ext>
          </c:extLst>
        </c:ser>
        <c:ser>
          <c:idx val="6"/>
          <c:order val="6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8.45771144278607E-2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E3-0A42-AADE-275B9B265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782160"/>
        <c:axId val="540264896"/>
      </c:lineChart>
      <c:catAx>
        <c:axId val="51478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264896"/>
        <c:crosses val="autoZero"/>
        <c:auto val="1"/>
        <c:lblAlgn val="ctr"/>
        <c:lblOffset val="100"/>
        <c:noMultiLvlLbl val="0"/>
      </c:catAx>
      <c:valAx>
        <c:axId val="5402648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78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754289</xdr:colOff>
      <xdr:row>1</xdr:row>
      <xdr:rowOff>189139</xdr:rowOff>
    </xdr:from>
    <xdr:to>
      <xdr:col>13</xdr:col>
      <xdr:colOff>11339</xdr:colOff>
      <xdr:row>26</xdr:row>
      <xdr:rowOff>170090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1137AF-04B8-5E41-BC30-2B9A9BB42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3</xdr:row>
      <xdr:rowOff>25400</xdr:rowOff>
    </xdr:from>
    <xdr:to>
      <xdr:col>14</xdr:col>
      <xdr:colOff>812800</xdr:colOff>
      <xdr:row>33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652D90-7295-A444-9BC4-B3A016CBB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749300</xdr:colOff>
      <xdr:row>2</xdr:row>
      <xdr:rowOff>165100</xdr:rowOff>
    </xdr:from>
    <xdr:to>
      <xdr:col>16</xdr:col>
      <xdr:colOff>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9B46ED-2DA1-9844-A896-65B0402E97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12700</xdr:rowOff>
    </xdr:from>
    <xdr:to>
      <xdr:col>10</xdr:col>
      <xdr:colOff>800100</xdr:colOff>
      <xdr:row>38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F0A9BC-A509-AB47-8AD3-EA20C6E344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Calso" refreshedDate="43262.723370833337" createdVersion="6" refreshedVersion="6" minRefreshableVersion="3" recordCount="4114" xr:uid="{928A96F1-4E0B-7840-8C85-1E06449AA8B4}">
  <cacheSource type="worksheet">
    <worksheetSource ref="B1:T4115" sheet="StarterBook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Calso" refreshedDate="43262.916690046295" createdVersion="6" refreshedVersion="6" minRefreshableVersion="3" recordCount="4114" xr:uid="{440E3523-9AE1-4048-AEEB-E7C2D97B7337}">
  <cacheSource type="worksheet">
    <worksheetSource ref="A1:T4115" sheet="StarterBook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en Calso" refreshedDate="43264.672377430557" createdVersion="6" refreshedVersion="6" minRefreshableVersion="3" recordCount="4115" xr:uid="{C67B27BE-337C-2C47-8874-A2215A6E5B28}">
  <cacheSource type="worksheet">
    <worksheetSource ref="A1:T1048576" sheet="StarterBook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Year" numFmtId="1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6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reation" numFmtId="0">
      <sharedItems containsNonDate="0" containsDate="1" containsString="0" containsBlank="1" minDate="2009-08-10T14:26:00" maxDate="2017-05-03T14:12:00"/>
    </cacheField>
    <cacheField name="Average Donation" numFmtId="2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s v="POINT HOPE"/>
    <x v="6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s v="Can't Go Home"/>
    <x v="13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s v="Cien&amp;Cia"/>
    <x v="15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s v="Humble Pie"/>
    <x v="17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s v="CREATURES OF HABIT!"/>
    <x v="22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s v="Over &amp; Out"/>
    <x v="32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s v="The Journey"/>
    <x v="37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s v="SKY CITY HAYA"/>
    <x v="51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s v="Di FAMILY"/>
    <x v="55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s v="Gloaming"/>
    <x v="58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s v="The Attic"/>
    <x v="63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s v="King Eider: Short Film"/>
    <x v="68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s v="Scraps"/>
    <x v="70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s v="Trickle"/>
    <x v="72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s v="Star Wars: Insidious"/>
    <x v="76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s v="Jonah and the Crab"/>
    <x v="77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s v="Swingers Anonymous"/>
    <x v="80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s v="Euphoria"/>
    <x v="92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s v="Ice Hockey"/>
    <x v="96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s v="CUT OUT"/>
    <x v="98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s v="Dear God No!"/>
    <x v="102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s v="LOST WEEKEND"/>
    <x v="106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s v="GLASS: A Love Story"/>
    <x v="108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s v="Earlids"/>
    <x v="110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s v="Villanelle"/>
    <x v="116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s v="MICRO-MISSION"/>
    <x v="121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s v="Midway: The Turning Point"/>
    <x v="160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s v="See It My Way"/>
    <x v="161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s v="Angelix"/>
    <x v="163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s v="NET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s v="Past"/>
    <x v="166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s v="Moving On"/>
    <x v="167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s v="Family"/>
    <x v="168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s v="Letters to Daniel"/>
    <x v="169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s v="IRL: Gamers Unite"/>
    <x v="170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s v="7 Sins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s v="I Am Forgotten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s v="Silent Monster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s v="Immemorial"/>
    <x v="180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s v="Three Little Words"/>
    <x v="182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s v="Lana - Short film"/>
    <x v="183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s v="BLANK Short Movie"/>
    <x v="184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s v="A GOOD MAN'S DECISION"/>
    <x v="188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s v="REGIONRAT, the movie"/>
    <x v="189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s v="Desperation Short Film"/>
    <x v="193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s v="Thunder Under Control"/>
    <x v="195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s v="Cole - A Short Film."/>
    <x v="196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s v="Nine Lives"/>
    <x v="197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s v="The Crossing Shore"/>
    <x v="199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s v="Life of Change"/>
    <x v="200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s v="Modern Gangsters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s v="TheM"/>
    <x v="202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s v="OLIVIA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s v="Invisible Scars"/>
    <x v="214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s v="Bitch"/>
    <x v="216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s v="True Colors"/>
    <x v="218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s v="LA VIE"/>
    <x v="219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s v="Archetypes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s v="The Pass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s v="Backpage Shawty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s v="MAGGIE Film"/>
    <x v="225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s v="The Perfect Plan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s v="In Love There's War"/>
    <x v="229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s v="#noblurredlines"/>
    <x v="231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s v="Making The Choice"/>
    <x v="236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s v="Hardwater"/>
    <x v="241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s v="Abalimi"/>
    <x v="275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s v="The Bus "/>
    <x v="299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s v="(UN)CUT"/>
    <x v="301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s v="43 and 80"/>
    <x v="355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s v="Wild Equus"/>
    <x v="371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s v="Where is Home?"/>
    <x v="377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s v="Clearwater"/>
    <x v="380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s v="MONDO BANANA"/>
    <x v="402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s v="BEYOND LOCAL"/>
    <x v="418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s v="The monster Inside"/>
    <x v="420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s v="THE FUTURE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s v="The Zombie Next Door"/>
    <x v="431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s v="Blinky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s v="Consumed"/>
    <x v="439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s v="Bad Teddy Studios"/>
    <x v="442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s v="DisChord"/>
    <x v="445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s v="The Last Mice"/>
    <x v="447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s v="Shell &amp; Paddy"/>
    <x v="448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s v="DreamAfrica"/>
    <x v="449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s v="Darwin's Kiss"/>
    <x v="459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s v="Tuskegee Redtails"/>
    <x v="462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s v="Red Origins"/>
    <x v="470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s v="TAO Mr. Fantastic!!"/>
    <x v="473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s v="Hymn of Unity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s v="The CafÃ©"/>
    <x v="479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s v="ERA"/>
    <x v="480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s v="THE GUINEAS SHOW"/>
    <x v="488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s v="The Grigori"/>
    <x v="493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s v="Galaxy Probe Kids"/>
    <x v="496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s v="World War 4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s v="Strawberry Bowl"/>
    <x v="501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s v="Code Monkeys"/>
    <x v="506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s v="Shipmates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s v="Somorrah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s v="Darktales The Play"/>
    <x v="519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s v="COMPASS PLAYERS"/>
    <x v="521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s v="Zero Down"/>
    <x v="523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s v="Victory by Madicken Malm"/>
    <x v="525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s v="Omega Kids - a new play"/>
    <x v="526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s v="Devastated No Matter What"/>
    <x v="527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s v="Corners Grove"/>
    <x v="529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s v="Walken On Sunshine"/>
    <x v="531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s v="Foresight"/>
    <x v="532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s v="hap's- Whats the program?"/>
    <x v="539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s v="Deviations"/>
    <x v="540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s v="Spinnable Social Media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s v="sellorshopusa.com"/>
    <x v="552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s v="Braille Academy"/>
    <x v="555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s v="DOWNLOAD THE INTERNET,...."/>
    <x v="559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s v="CheckMate Careers"/>
    <x v="560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s v="TOC TOC TROC"/>
    <x v="563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s v="EasyLearnings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s v="Mioti"/>
    <x v="568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s v="Relaunching in May"/>
    <x v="569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s v="Snag-A-Slip"/>
    <x v="570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s v="Unity, A Content Creators Toolkit"/>
    <x v="573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s v="Uthtopia"/>
    <x v="575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s v="everydayrelay"/>
    <x v="576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s v="weBuy Crowdsourced Shopping"/>
    <x v="577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s v="Course: Learn Cryptography"/>
    <x v="578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s v="Talented Minds â­ï¸"/>
    <x v="579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s v="A Poets Domain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s v="HackersArchive.com"/>
    <x v="582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s v="Link Card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s v="Employ College 2K"/>
    <x v="585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s v="Waitresses.com"/>
    <x v="586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s v="TiTraGO! your personal driver"/>
    <x v="587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s v="Get Neighborly"/>
    <x v="588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s v="Go Start A Biz"/>
    <x v="591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s v="Unleashed Fitness"/>
    <x v="593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s v="MyBestInterest.org"/>
    <x v="594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s v="DigitaliBook free library"/>
    <x v="595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s v="Mail 4 Jail"/>
    <x v="598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s v="Swap Anything (Canceled)"/>
    <x v="608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s v="UniteChrist (Canceled)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s v="Securivente (Canceled)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s v="S'time Soirees (Canceled)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s v="Y2Y Tutors (Canceled)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s v="Big Data (Canceled)"/>
    <x v="618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s v="Ecosteader (Canceled)"/>
    <x v="629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s v="pitchtograndma (Canceled)"/>
    <x v="633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s v="Keto Advice (Canceled)"/>
    <x v="635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s v="W (Canceled)"/>
    <x v="637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s v="Audio Jacket"/>
    <x v="647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s v="VIVO Solar Bag"/>
    <x v="648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s v="The Zossom Phone Case"/>
    <x v="651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s v="AirString"/>
    <x v="660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s v="Ducky Diapers"/>
    <x v="665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s v="Monolith Posture Coach"/>
    <x v="678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s v="Deception Belt"/>
    <x v="681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s v="BLOXSHIELD"/>
    <x v="689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s v="Airlock bike helmet"/>
    <x v="693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s v="trustee"/>
    <x v="695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s v="SomnoScope"/>
    <x v="704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s v="lumiglove"/>
    <x v="708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s v="Hate York Shirt 2.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s v="Anti Snore Wearable"/>
    <x v="710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s v="Mouse^3"/>
    <x v="714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s v="cool air belt"/>
    <x v="716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s v="Sideswiped"/>
    <x v="733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s v="Trash is Treasure"/>
    <x v="746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s v="chartwellwest.com"/>
    <x v="748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s v="Wild Ruins"/>
    <x v="758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s v="DONE WITH DEATH"/>
    <x v="760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s v="[JOE]KES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s v="Dirty Quiet Money"/>
    <x v="764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s v="Run Ragged"/>
    <x v="775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s v="Silenus March: A Novel"/>
    <x v="778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s v="Treedom's NEW album fund!"/>
    <x v="784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s v="Mahayla CD Pressing"/>
    <x v="786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s v="HELP UNRB GO ON TOUR!"/>
    <x v="787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s v="Begins Again"/>
    <x v="793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s v="Madrone: New Album for 2013"/>
    <x v="795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s v="Lust Control NEW CD!!!"/>
    <x v="796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s v="LF4 WildFire"/>
    <x v="799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s v="Golden Animals NEW Album!"/>
    <x v="805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s v="Sic Vita - New EP Release - 2017"/>
    <x v="806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s v="Peter's New Album!!"/>
    <x v="808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s v="Winter Tour"/>
    <x v="818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s v="Debut Album"/>
    <x v="822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s v="KILL FREEMAN"/>
    <x v="824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s v="Protect The Dream Debut Album"/>
    <x v="825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s v="Dark Disco Club's new album"/>
    <x v="829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s v="Let The 7Horse Run!"/>
    <x v="830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s v="Ragman Rolls"/>
    <x v="832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s v="VANS Warped Tour or BUST!"/>
    <x v="833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s v="The New Album: Dig Deeper"/>
    <x v="842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s v="Rise With Us Campaign"/>
    <x v="858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s v="California Dreamin' Tour 2015"/>
    <x v="865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s v="Live DVD Concert by Twice As Good"/>
    <x v="868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s v="The Dreamer-An Original Jazz CD"/>
    <x v="872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s v="New Jerry Tachoir Group Recording"/>
    <x v="873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s v="Sound Of Dobells"/>
    <x v="875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s v="A Saxidentals Music Video!!!"/>
    <x v="876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s v="Justin Cron's Sax Debut Album"/>
    <x v="877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s v="Dana Lawrence Music NEW EP"/>
    <x v="882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s v="Ginger Binge's first album"/>
    <x v="887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s v="Den-Mate: New EP and Tour"/>
    <x v="890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s v="Foundations: 12 Songs in 2012"/>
    <x v="897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s v="Lets get 48/14 pressed!!!"/>
    <x v="898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s v="MISTER BROWN"/>
    <x v="901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s v="U City Jazz Festival, St. Louis, MO"/>
    <x v="902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s v="The Woodlands Jazz Fest"/>
    <x v="903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s v="Jazz For Everyone!"/>
    <x v="904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s v="Greg Chambers Saxophone CD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s v="Hattie Bee's Second Album"/>
    <x v="909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s v="Triad a new album by James Murrell"/>
    <x v="911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s v="Soul Of Man Video Project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s v="Jazz CD:  Out of The Blue"/>
    <x v="918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s v="Africa Brass Master Class for youth"/>
    <x v="923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s v="JETRO DA SILVA FUNK PROJECT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s v="In a Jazzy Motown"/>
    <x v="927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</r>
  <r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s v="Mandy Harvey Christmas Album"/>
    <x v="931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s v="Kyle Krysa debut EP Ground Effect"/>
    <x v="933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s v="The Art of You Too"/>
    <x v="934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s v="SleepMode"/>
    <x v="942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s v="CT BAND"/>
    <x v="944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s v="OmniTrade Apron"/>
    <x v="945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s v="INBED"/>
    <x v="948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s v="EZC Smartlight"/>
    <x v="949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s v="Smart Harness"/>
    <x v="950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s v="SemiYours"/>
    <x v="955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s v="Better Beanie"/>
    <x v="966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s v="KneeJack"/>
    <x v="973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s v="Kidswatcher"/>
    <x v="986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s v="Power Rope"/>
    <x v="988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s v="Russell &amp; Sons Watches"/>
    <x v="990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s v="WairConditioning"/>
    <x v="991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s v="iPhanny"/>
    <x v="996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s v="Owl (Canceled)"/>
    <x v="1017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s v="Ben's Top 5 podcast (Canceled)"/>
    <x v="1041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s v="Podcast for fun! (Canceled)"/>
    <x v="1043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s v="Start a New Podcast (Canceled)"/>
    <x v="1046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s v="J1 (Canceled)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s v="Chat Box 23 (Canceled)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s v="RETURNING AT A LATER DATE"/>
    <x v="1061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s v="So I'm A Dark Lord"/>
    <x v="1065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s v="The Quest To Save Hip Hop"/>
    <x v="1067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s v="DJ's Bane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s v="World Defense : Tower Defense"/>
    <x v="1071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s v="Rainbow Ball to the Iphone"/>
    <x v="1072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s v="Kingdom Espionage"/>
    <x v="1073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s v="Towers Of The Apocalypse"/>
    <x v="1074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s v="Skullforge: The Hunt"/>
    <x v="1079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s v="The Creature"/>
    <x v="1080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s v="My own channel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s v="Sun Dryd Studios"/>
    <x v="1084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s v="Cyber Universe Online"/>
    <x v="1085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s v="Idle Gamers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s v="Still Alive"/>
    <x v="1087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s v="Farabel"/>
    <x v="1088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s v="Help Jumpy Punch Prosper!!"/>
    <x v="1089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s v="Sprocket Junkie"/>
    <x v="1093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s v="Project Snowstorm"/>
    <x v="1094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s v="Rabbly"/>
    <x v="1096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s v="Kick, Punch... Fireball"/>
    <x v="1097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s v="Xeno - A Sci-Fi FPS"/>
    <x v="1098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s v="Aeldengald Saga Book I"/>
    <x v="1099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s v="Strain Wars"/>
    <x v="1100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s v="Runers"/>
    <x v="1101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s v="The Morgue"/>
    <x v="1102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s v="Nightmare Zombies"/>
    <x v="1104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s v="Backyard Zombies"/>
    <x v="1105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s v="PSI - Role Playing Game"/>
    <x v="1109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s v="Funding HyperLight Studios"/>
    <x v="1110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s v="A YouTube Gaming Channel"/>
    <x v="1112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s v="TeleRide"/>
    <x v="1113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s v="Quest Remnants of Chaos"/>
    <x v="1115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s v="Medieval Village"/>
    <x v="1116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s v="PlanEt Ninjahwah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s v="Pwincess"/>
    <x v="1120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s v="Droplets"/>
    <x v="1122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s v="Ultimate Supremacy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s v="GAMING TO LEARN"/>
    <x v="1125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s v="ABRAcaPOCUS!!"/>
    <x v="1126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s v="Flying Turds"/>
    <x v="1127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s v="Angry words with Friends"/>
    <x v="1128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s v="One"/>
    <x v="1131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s v="Ping"/>
    <x v="1132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s v="New Mario Bro's style game!"/>
    <x v="1133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s v="Soulwalker"/>
    <x v="1138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s v="Convergence: Rift Wars"/>
    <x v="1142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s v="baked pugtato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s v="The Floridian Food Truck"/>
    <x v="1148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s v="Chef Po's Food Truck"/>
    <x v="1149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s v="Blaze'n Pontiac Grill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s v="Peruvian King Food Truck"/>
    <x v="1151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s v="The Cold Spot Mobile Trailer"/>
    <x v="1152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s v="Food Truck Funding"/>
    <x v="1153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s v="Harley Hawg Dogs, Inc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s v="Skewed Up Food Truck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s v="Super Natural Kooking"/>
    <x v="1161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s v="Bayou Classic BBQ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s v="Empanada Express Food Truck"/>
    <x v="1166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s v="SiMpLy FreSH fOoD TrUck"/>
    <x v="1167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s v="Its A Rib Thing"/>
    <x v="1169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s v="The Mean Green Purple Machine"/>
    <x v="1170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s v="Mirlin's Sushi"/>
    <x v="1175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s v="El Camion Roja"/>
    <x v="1178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s v="Gringo Loco Tacos Food Truck"/>
    <x v="1180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s v="Because Dance."/>
    <x v="1187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s v="Road Ramblers"/>
    <x v="1188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s v="Good Morning Japan"/>
    <x v="1190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s v="Modern Nomads"/>
    <x v="1199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s v="ITALIANA"/>
    <x v="1206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s v="500 Views of Japan"/>
    <x v="1210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s v="The Alaska Range"/>
    <x v="1217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s v="The Box"/>
    <x v="1218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s v="All The People"/>
    <x v="1219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s v="Project Pilgrim"/>
    <x v="1221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s v="YOSEMITE PEOPLE"/>
    <x v="1222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s v="Album4"/>
    <x v="1253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s v="Mustard Plug New Record!"/>
    <x v="1257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s v="The Puget EP's Vinyl Release"/>
    <x v="1260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s v="Sensory Station's First EP"/>
    <x v="1265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s v="MR. DREAM GOES TO JAIL"/>
    <x v="1275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s v="Nothing More's New Album"/>
    <x v="1279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s v="&quot;Laser Beretta&quot;"/>
    <x v="1280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s v="We just keep going"/>
    <x v="1284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s v="The Diary of a Nobody"/>
    <x v="1285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s v="No Brains for Dinner"/>
    <x v="1288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s v="Season Scandinavia"/>
    <x v="1291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s v="WORSE THAN TIGERS"/>
    <x v="1292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s v="Dinosaur Dreams"/>
    <x v="1297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s v="Future Belt (Canceled)"/>
    <x v="1314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s v="UB Fit (Canceled)"/>
    <x v="1333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s v="Linkoo (Canceled)"/>
    <x v="1337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s v="Becoming Alicia"/>
    <x v="1355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s v="Official Debut EP for Stereo Jo"/>
    <x v="1375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s v="SIX BY SEVEN"/>
    <x v="1376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s v="J. Walter Makes a Record"/>
    <x v="1377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s v="The Floorwalkers New Album!"/>
    <x v="1380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s v="Chi Might Project"/>
    <x v="1383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s v="MALTESE CROSS: The First Album"/>
    <x v="1384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s v="FAMILY BUSINESS KICKSTARTER"/>
    <x v="1385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s v="Rules and Regulations"/>
    <x v="1389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s v="Telesomniac's Debut Album"/>
    <x v="1390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s v="Quiet Oaks Full Length Album"/>
    <x v="1393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s v="Gregorian Rock"/>
    <x v="1401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s v="3 Men and a Book"/>
    <x v="1402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s v="Realidades del Hombre"/>
    <x v="1416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s v="Subway Mantras"/>
    <x v="1422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s v="WHAT CAN I DO?..."/>
    <x v="1425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s v="10 P.M.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s v="The Art of the Dill"/>
    <x v="1448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s v="The Book Club Rebellion"/>
    <x v="1481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s v="You Killed Me First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s v="Nanolution"/>
    <x v="1486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s v="The Grym Brothers Series"/>
    <x v="1490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s v="Daddy"/>
    <x v="1495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s v="The Second Renaissance"/>
    <x v="1497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s v="This is Nowhere"/>
    <x v="1499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s v="Cosmic Surgery"/>
    <x v="1500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s v="RYU X RIO"/>
    <x v="1502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s v="Hidden Mother"/>
    <x v="1509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s v="Racing Age"/>
    <x v="1512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s v="TULIPS"/>
    <x v="1518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s v="Sunrises in the MidWest"/>
    <x v="1541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s v="LaFee Photography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s v="Nevada County Hearts"/>
    <x v="1543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s v="Sound Photography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s v="Change the World through Color"/>
    <x v="1546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s v="The Sharper Image"/>
    <x v="1579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s v="Scenes from New Orleans"/>
    <x v="1580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s v="Missouri In Pictures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s v="An Italian Adventure"/>
    <x v="1588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s v="Picturing Italy"/>
    <x v="1591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s v="The Town We Live In"/>
    <x v="1594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s v="Dream TRIP to Tornado Alley"/>
    <x v="1596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s v="Organic in India"/>
    <x v="1598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s v="Max's First Solo Album!"/>
    <x v="1601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s v="New Tour Bus for The Slants"/>
    <x v="1605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s v="The Coffis Brothers 2nd Album!"/>
    <x v="1615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s v="Janus Word Album"/>
    <x v="1616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s v="Redemption's New DVD!"/>
    <x v="1623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s v="The Protest's Next Album"/>
    <x v="1624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s v="Culprit needs a van!"/>
    <x v="1630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s v="RUBEDO: Debut Full Length Album"/>
    <x v="1632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s v="Lovers and Poets- music video"/>
    <x v="1638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s v="MADAM Album"/>
    <x v="1644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s v="Arches - Wide Awake on Vinyl "/>
    <x v="1646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s v="Sam Lyons New Album - 2014"/>
    <x v="1647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s v="The Psalm Praise Project, Vol. 2"/>
    <x v="1648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s v="Meg Porter Debut EP!"/>
    <x v="1653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s v="New Amy Rivard album!!!"/>
    <x v="1656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s v="Risotto fragole e champagne"/>
    <x v="1658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s v="Kyana"/>
    <x v="1659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s v="Grace Sings Grace"/>
    <x v="1662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s v="Summer Gill 'Stormy Weather' EP"/>
    <x v="1667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s v="Luke O'Brien's Kickstarter"/>
    <x v="1669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s v="High Altotude Debut Album"/>
    <x v="1670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s v="Candice Russell New EP: IGNITE"/>
    <x v="1672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s v="Bridge 19 CD Release Tour"/>
    <x v="1674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s v="Kick Out a Record"/>
    <x v="1678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s v="Help Support Brad Dassey's Music"/>
    <x v="1683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s v="Christofer Scott: Dive In EP"/>
    <x v="1686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s v="Sing Like You Were Meant To!"/>
    <x v="1689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s v="Get Your Hopes Up"/>
    <x v="1690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s v="Debut Studio EP // Sam Hibbard"/>
    <x v="1691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s v="Thundercreek Studios"/>
    <x v="1692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s v="THE WORSHIP ALBUM!"/>
    <x v="1697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s v="Joy Full Noise!"/>
    <x v="1701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s v="Jericho Down Worship Album"/>
    <x v="1702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s v="Gemeinde in Bremen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s v="Praise: It's what we do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s v="Psalms"/>
    <x v="1707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s v="Midwest Cowboy Ministries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s v="&quot;UNCOVERED ME&quot;"/>
    <x v="1711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s v="The Heart of a P.K."/>
    <x v="1713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s v="Shift Records A New EP!"/>
    <x v="1715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s v="The Prodigal Son"/>
    <x v="1716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s v="Preserving the DC Gospel Stars"/>
    <x v="1720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s v="Straighter Road Album Fundraiser"/>
    <x v="1721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s v="Unveiled Debut Album"/>
    <x v="1723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s v="With His Presence"/>
    <x v="1726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s v="What Faith Is EP/Album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s v="Street Prophet Los CD and new book"/>
    <x v="1732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s v="In His Presence"/>
    <x v="1734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s v="Healing"/>
    <x v="1735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s v="The Flashing Lights"/>
    <x v="1736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s v="Recording Studio Time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s v="Caught off Guard"/>
    <x v="1739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s v="Water World"/>
    <x v="1742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s v="Adfectus Book"/>
    <x v="1750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s v="Death Valley"/>
    <x v="1757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s v="White Mountain"/>
    <x v="1770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s v="Native Nation"/>
    <x v="1778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s v="Hues of my Vision"/>
    <x v="1781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s v="Observations in 6x6"/>
    <x v="1784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s v="Beyond the Pale"/>
    <x v="1786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s v="disCover: Napoli"/>
    <x v="1789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s v="Venus as Men"/>
    <x v="1792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s v="Kenema"/>
    <x v="1794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s v="The UnDiscovered Image"/>
    <x v="1797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s v="Come, Bring, Punish"/>
    <x v="1799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s v="Out Of The Dark"/>
    <x v="1800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s v="Anywhere but Here"/>
    <x v="1805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s v="An Iranian Journey"/>
    <x v="1806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s v="Film Speed"/>
    <x v="1808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s v="The Year of Sunsets"/>
    <x v="1809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s v="Texas to Florida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s v="Moments of Passion"/>
    <x v="1814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s v="Glass Cloud on the road!"/>
    <x v="1819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s v="Tin Man's Broken Wisdom Fund"/>
    <x v="1822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s v="Black Swan Theories Debut CD"/>
    <x v="1830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s v="HAIRcyclopedia Vol. 2 - The Vault"/>
    <x v="1831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s v="KICKSTART OUR &lt;+3"/>
    <x v="1834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s v="City of the Weak on Tour!"/>
    <x v="1838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s v="Hydra Effect Debut EP"/>
    <x v="1839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s v="Release the Skyline Album"/>
    <x v="1847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s v="WILKES EP"/>
    <x v="1848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s v="Radiolucent - Electric City."/>
    <x v="1850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s v="Motion Device Debut EP"/>
    <x v="1853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s v="Lazy Sunday"/>
    <x v="1854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s v="Project: 20M813"/>
    <x v="1861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s v="THE RUNNING GAME"/>
    <x v="1863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s v="Meme Wars - Dank Age"/>
    <x v="1865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s v="Castle Crawler RPG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s v="ZombieTime!"/>
    <x v="1870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s v="The Red Card Blue Card Game"/>
    <x v="1871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s v="Claws &amp; Fins"/>
    <x v="1873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s v="Alex and More"/>
    <x v="1877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s v="Sim Betting Football"/>
    <x v="1878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s v="LittleBear"/>
    <x v="1887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s v="the bridge"/>
    <x v="1894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s v="Cardboard reality"/>
    <x v="1900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s v="MiPointer"/>
    <x v="1901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s v="Litter-Buddy"/>
    <x v="1905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s v="Charge Furniture"/>
    <x v="1909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s v="The Cat-Bath Contraption"/>
    <x v="1913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s v="Low Weather // Debut Album"/>
    <x v="1920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s v="Shake Your Power"/>
    <x v="1947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s v="Nix Color Sensor"/>
    <x v="1950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s v="Heat Seek NYC"/>
    <x v="1957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s v="TREKKAYAK"/>
    <x v="1958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s v="Ethiopia: Beheld"/>
    <x v="1985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s v="Phillip Michael Photography"/>
    <x v="1986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s v="The Virgin of the Path"/>
    <x v="1988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s v="Portraits of Resilience"/>
    <x v="1989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s v="The Girl With(out) The Camera"/>
    <x v="1993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s v="Photography from Below"/>
    <x v="1996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s v="Planet Venus"/>
    <x v="1997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s v="Jacs+Cam 2016 calendar"/>
    <x v="1998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s v="bassAware Holster"/>
    <x v="2003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s v="Lumin8 Pro"/>
    <x v="2027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s v="Rho Board"/>
    <x v="2060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s v="Luminite (LED lighting)"/>
    <x v="2065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s v="These Old Streets Album"/>
    <x v="2081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s v="Little Moses EP"/>
    <x v="2087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s v="Roosevelt Died."/>
    <x v="2097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s v="PORCHES. vs. THE U.S.A."/>
    <x v="2116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s v="Big Long Now's Debut Album"/>
    <x v="2117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s v="Legend of Decay"/>
    <x v="2119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s v="AZAMAR"/>
    <x v="2122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s v="DodgeBall Blitz"/>
    <x v="2124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s v="Makayla's Quest"/>
    <x v="2126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s v="Pretty Kitty Fuzzy"/>
    <x v="2127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s v="Prehistoric Landing"/>
    <x v="2132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s v="Tesla's Electric Mist"/>
    <x v="2133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s v="Dark Paradise"/>
    <x v="2134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s v="Manorkept"/>
    <x v="2137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s v="King of Consoles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s v="Project Starborn"/>
    <x v="2142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s v="Nanaue eSports"/>
    <x v="2144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s v="Johnny Rocketfingers 3"/>
    <x v="2145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s v="The Unknown Door"/>
    <x v="2148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s v="Space Shooter RPG+"/>
    <x v="2150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s v="It's The GOD Complex"/>
    <x v="2151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s v="VoxelMaze"/>
    <x v="2153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s v="Beyond Black Space"/>
    <x v="2154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s v="Nin"/>
    <x v="2155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s v="PerfectGolf"/>
    <x v="2156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s v="CallMeGhost DEBUT ALBUM preorder!"/>
    <x v="2159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s v="&quot;Then &amp; Now&quot;"/>
    <x v="2160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s v="Rosaline debut record"/>
    <x v="2162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s v="Le Temps Nous Est ComtÃ©"/>
    <x v="2163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s v="STETSON'S NEW EP"/>
    <x v="2168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s v="Brainspoonâ€™s New Record"/>
    <x v="2169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s v="Chivo Funge and the Extensions"/>
    <x v="2172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s v="Mike Farley Band - New Album!"/>
    <x v="2174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s v="The Letter Black - New Record"/>
    <x v="2176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s v="Woodhouse EP"/>
    <x v="2177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s v="Liguria"/>
    <x v="2182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s v="Odyssey: ARGONAUTS"/>
    <x v="2187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s v="Monster Lab"/>
    <x v="2192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s v="Decadolo. Flip it!"/>
    <x v="2197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s v="Moments by eBurner"/>
    <x v="2217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s v="Kingdom"/>
    <x v="2229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s v="Backstory Cards"/>
    <x v="2230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s v="Monster Mansion"/>
    <x v="2235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s v="Foragers"/>
    <x v="2245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s v="Bitcoin Empire"/>
    <x v="2254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s v="A Sundered World"/>
    <x v="2256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s v="Cryptex Dice Vault"/>
    <x v="2258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s v="GOAT LORDS."/>
    <x v="2264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s v="Chardonnay Go"/>
    <x v="2266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s v="Pick the Lock"/>
    <x v="2270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s v="Police Precinct"/>
    <x v="2275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s v="Sage King's Debut Album"/>
    <x v="2280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s v="Arson In The Suburbs"/>
    <x v="2284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s v="Blind Man Deaf Boy Tour!"/>
    <x v="2287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s v="Company Company: Debut EP"/>
    <x v="2295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s v="Keep The Prison Van Rolling"/>
    <x v="2298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s v="Time Crash"/>
    <x v="2299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s v="Mary Fagan's CD Project!"/>
    <x v="2309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s v="A SUNNY DAY IN GLASGOW"/>
    <x v="2311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s v="WienerWÃ¼rze"/>
    <x v="2319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s v="Pies not Lies"/>
    <x v="2322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s v="Meadowlands Chocolate"/>
    <x v="2329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s v="Ez 2c 3D Viewers (Canceled)"/>
    <x v="2344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s v="Dissertation (Canceled)"/>
    <x v="2352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s v="PriceItUpPlease (Canceled)"/>
    <x v="2353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s v="Bee Bay Microjobs (Canceled)"/>
    <x v="2358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s v="Lemme Grab it (Canceled)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s v="Cykelauktion.com (Canceled)"/>
    <x v="2371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s v="Alcohol On Call (Canceled)"/>
    <x v="2372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s v="KEEPUP INC (Canceled)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s v="Cannabis Connection (Canceled)"/>
    <x v="2379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s v="These Easy Days (Canceled)"/>
    <x v="2380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s v="KindaQuirky (Canceled)"/>
    <x v="2381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s v="Game Swapper (Canceled)"/>
    <x v="2391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s v="VENT it out (Canceled)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s v="Projektwebseite (Canceled)"/>
    <x v="2394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s v="Roekee.com (Canceled)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s v="Cupcake Truck Unite"/>
    <x v="2400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s v="Square Donuts Truck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s v="JoyShtick Food Truck"/>
    <x v="2403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s v="Sabroso On Wheels"/>
    <x v="2406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s v="Was ist das"/>
    <x v="2409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s v="Lone Pine Coffee Brewery"/>
    <x v="2411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s v="Smokin' J's BBQ. food truck"/>
    <x v="2414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s v="Mexican food truck"/>
    <x v="2416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s v="hot dog cart"/>
    <x v="2419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s v="FBTR BBQ"/>
    <x v="2421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s v="Lily and Memphs"/>
    <x v="2422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s v="Premium Burgers"/>
    <x v="2426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s v="It's so cute! - Great food!"/>
    <x v="2428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s v="Murphy's good eatin'"/>
    <x v="2429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s v="funding for bbq trailer"/>
    <x v="2430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s v="TWIZTID CREATIONS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s v="Cuppa Gumbos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s v="FOOD|Art"/>
    <x v="2436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s v="Beef Sticks to Chomp On!!"/>
    <x v="2454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s v="Smoke, Loaf &amp; Saucer"/>
    <x v="2456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s v="The Enemy Feathers NEW EP"/>
    <x v="2462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s v="Nature Boy Explorer EP"/>
    <x v="2465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s v="Arts &amp; Crafts"/>
    <x v="2474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s v="Debut Album"/>
    <x v="2475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s v="FUEL FAKE NATIVES"/>
    <x v="2477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s v="Journey to Japan"/>
    <x v="2480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s v="Cupcake Chaos"/>
    <x v="2500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s v="PASTATUTION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s v="Bowlz Cafe, Hull"/>
    <x v="2504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s v="loluli's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s v="Somethin' Tasty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s v="Yahu Restaurants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s v="Lunch For Tots"/>
    <x v="2512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s v="Morning Glory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s v="The Canteen"/>
    <x v="2515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s v="Kelli's Kitchen"/>
    <x v="2517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s v="Pater Noster Project"/>
    <x v="2521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s v="Three Voices"/>
    <x v="2526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s v="Modern Chamber Music"/>
    <x v="2529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s v="The Flying Gambas"/>
    <x v="2537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s v="DAVID, The Oratorio"/>
    <x v="2550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s v="European Tour"/>
    <x v="2555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s v="Coco Bowls (Canceled)"/>
    <x v="2569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s v="Vdub dogs (Canceled)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s v="A Flying Sausage Food Truck"/>
    <x v="2579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s v="Drunken Wings"/>
    <x v="2580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s v="Crazy Daisy Food Truck"/>
    <x v="2581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s v="Inspire Healthy Eating"/>
    <x v="2584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s v="patent pending"/>
    <x v="2589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s v="El Carte 303"/>
    <x v="2590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s v="Empty Ramekins Catering Group"/>
    <x v="2597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s v="Earth 360"/>
    <x v="2611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s v="Pie In Space!"/>
    <x v="2626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s v="ISS-Above"/>
    <x v="2631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s v="test (Canceled)"/>
    <x v="2657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s v="UOttawa Makermobile"/>
    <x v="2666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s v="Toronto VR Co-Op"/>
    <x v="2674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s v="DIY Garage"/>
    <x v="2677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s v="iHeart Pillow"/>
    <x v="2678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s v="Toastie's Gourmet Toast"/>
    <x v="2680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s v="Ain't No Thang..."/>
    <x v="2682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s v="Nana's Home Cooking on Wheels"/>
    <x v="2683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s v="Munch Wagon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s v="Mac N Cheez Food Truck"/>
    <x v="2686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s v="Cook"/>
    <x v="2689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s v="&quot;Sami j's Food Truck&quot;"/>
    <x v="2690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s v="Chili dog"/>
    <x v="2691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s v="Fat daddy mac food truck"/>
    <x v="2693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s v="my bakery truck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s v="Holly's Hot Stuff"/>
    <x v="2698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s v="Little Red Brick House"/>
    <x v="2702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s v="Fischer Theatre Marquee"/>
    <x v="2703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s v="Angel Comedy Club"/>
    <x v="2706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s v="House of Yes"/>
    <x v="2708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s v="The Red Shoes"/>
    <x v="2709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s v="The Crane Theater"/>
    <x v="2712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s v="Bard Beyond the Big Top"/>
    <x v="2716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s v="The Comedy Project"/>
    <x v="2718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s v="What a Zoo!"/>
    <x v="2740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s v="St. Nick Jr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s v="C is for Crooked"/>
    <x v="2755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s v="My Christmas Star"/>
    <x v="2761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s v="A Growing Adventure"/>
    <x v="2762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s v="the Giant Turnip"/>
    <x v="2765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s v="Fierce"/>
    <x v="2784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s v="ACT Underground Theatre, TLDC"/>
    <x v="2786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s v="The Adventurers Club"/>
    <x v="2787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s v="Good Men Wanted at ANT Fest"/>
    <x v="2793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s v="Fishcakes"/>
    <x v="2794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s v="Once Upon A Nightmare"/>
    <x v="2795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s v="Yuri in Edinburgh"/>
    <x v="2797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s v="A Dream Play"/>
    <x v="2799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s v="The Piano Man"/>
    <x v="2802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s v="And Now: The World!"/>
    <x v="2804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s v="Sugarglass Theatre"/>
    <x v="2807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s v="Ray Gunn and Starburst"/>
    <x v="2809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s v="Stitching by Anthony Neilson"/>
    <x v="2812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s v="The Rooftop"/>
    <x v="2822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s v="The Night Before Christmas"/>
    <x v="2823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s v="Mickey &amp; Worm: The Tour"/>
    <x v="2824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s v="Peace In Our Time"/>
    <x v="2826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s v="MUMBURGER by Sarah Kosar"/>
    <x v="2827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s v="Secret Diaries"/>
    <x v="2830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s v="Star Man Rocket Man"/>
    <x v="2831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s v="Land of the Three Towers"/>
    <x v="2833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s v="HIDDEN: The FCO Plays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s v="COLOR ME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s v="Freedom Train"/>
    <x v="2850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s v="Ultimate Political Selfie!"/>
    <x v="2852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s v="The JOkeress Going Live"/>
    <x v="2854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s v="Los Tradicionales"/>
    <x v="2855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s v="Grover Theatre Company (GTC)"/>
    <x v="2857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s v="Macbeth For President 2016"/>
    <x v="2858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s v="Get Your Life Back"/>
    <x v="2860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s v="Equality Theatre"/>
    <x v="2861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s v="'Haunting Julia' by Alan Ayckbourn"/>
    <x v="2862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s v="A Midsummer Night's Dream"/>
    <x v="2865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s v="Becoming UNZIPPED"/>
    <x v="2866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s v="The Bill Cosby Assault, a play"/>
    <x v="2869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s v="Loud Arts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s v="Lead Players Theatre Company"/>
    <x v="2872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s v="Right Tracey!"/>
    <x v="2873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s v="BELIEF on the Isle of Skye"/>
    <x v="2878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s v="The Wedding"/>
    <x v="2883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s v="Halfway, Nebraska"/>
    <x v="2887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s v="the Savannah Disputation"/>
    <x v="2888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s v="Literacy for Brooklyn Kids"/>
    <x v="2889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s v="Something Precious"/>
    <x v="2890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s v="REDISCOVERING KIA THE PLAY"/>
    <x v="2891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s v="CAYCE"/>
    <x v="2895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s v="Galaxy Express - The Play"/>
    <x v="2896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s v="The Esoteric Camgirl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s v="Bring Oedipus Revenant to Life!"/>
    <x v="2898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s v="Avarimor Series (Audio Plays)"/>
    <x v="2899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s v="Little Nell's - a play"/>
    <x v="2905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s v="&quot;THIS THING OF OURS&quot;"/>
    <x v="2906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s v="Strive"/>
    <x v="2908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s v="Fair Play"/>
    <x v="2910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s v="The Salem Haunted Magic Show"/>
    <x v="2911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s v="Hercules the Panto"/>
    <x v="2912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s v="Elevation Twelfth Night"/>
    <x v="2915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s v="While the Stars Fall"/>
    <x v="2917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s v="Save 'The Stage Door'."/>
    <x v="2918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s v="Forbear! Theatre"/>
    <x v="2928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s v="UCAS"/>
    <x v="2935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s v="Keep It Spinning."/>
    <x v="2936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s v="Help Us Help Artists"/>
    <x v="2939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s v="A Midsummer Night's Pub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s v="Create The Twisted Tree Theatre"/>
    <x v="2944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s v="Xenu's Space Opera"/>
    <x v="2946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s v="Fat Pig, The Play!"/>
    <x v="2964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s v="A Bad Plan"/>
    <x v="2970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s v="Pizza Delique"/>
    <x v="2974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s v="'ART'"/>
    <x v="2977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s v="INDEPENDENCE NYC"/>
    <x v="2978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s v="React Aerial Studio"/>
    <x v="2983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s v="Higher Education"/>
    <x v="2984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s v="Let's Light Up The Gem!"/>
    <x v="2987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s v="gimmeLIVE @ 9 Wallis"/>
    <x v="2989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s v="Th'underGrounds"/>
    <x v="2990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s v="RAT Fund-Riser"/>
    <x v="2997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s v="Save the Agawam Cinemas"/>
    <x v="3002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s v="Montauk Surf Museum"/>
    <x v="3007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s v="Katharsis Teatro en Navidad"/>
    <x v="3009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s v="Up-lifting Up-Fit!"/>
    <x v="3010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s v="A Sign for 34 West"/>
    <x v="3013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s v="Why Theatre"/>
    <x v="3016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s v="Ground Floor Theatre"/>
    <x v="3027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s v="Silent Valley : A Haunting"/>
    <x v="3030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s v="The Coalition Theater"/>
    <x v="3033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s v="Save the Studio!"/>
    <x v="3034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s v="Overtime Theater Spruce Up"/>
    <x v="3036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s v="Shelter the Schmee"/>
    <x v="3037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s v="Jayhawk Makeover"/>
    <x v="3038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s v="Lend a Hand in Our Home"/>
    <x v="3039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s v="December Match Campaign"/>
    <x v="3046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s v="Jon Udry's ABC Tour"/>
    <x v="3049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s v="Showroom"/>
    <x v="3051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s v="Bungers surfing Museum"/>
    <x v="3053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s v="Spec Haus"/>
    <x v="3061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s v="The Castle Project"/>
    <x v="3063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s v="Gold Coast Wake Park"/>
    <x v="3064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s v="The Echo Theatre 2015"/>
    <x v="3069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s v="The Little MAGIC Theatre"/>
    <x v="3073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s v="10,000 Hours"/>
    <x v="3074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s v="Global Community Theater One."/>
    <x v="3078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s v="Crystal City Haunted Undergound"/>
    <x v="3081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s v="Save the Stage"/>
    <x v="3088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s v="Bustduck Theatre"/>
    <x v="3089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s v="The Old Howard Theatre Company"/>
    <x v="3093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s v="The Enchanted Cottage"/>
    <x v="3096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s v="Theatre Bath Bus"/>
    <x v="3100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s v="Creating Cabaret"/>
    <x v="3105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s v="Hip Justice Catmunity Center"/>
    <x v="3108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s v="Kids Zone start up"/>
    <x v="3110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s v="CoreCon Asylum"/>
    <x v="3114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s v="Cowes and The Sea"/>
    <x v="3115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s v="be back soon (Canceled)"/>
    <x v="3120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s v="N/A (Canceled)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s v="MEDEA | A New Vision"/>
    <x v="3128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s v="SNAKE EYES"/>
    <x v="3129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s v="A Bite of a Snake Play"/>
    <x v="3130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s v="Heroines"/>
    <x v="3134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s v="Our Country's Good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s v="GUTS: Black Comedy"/>
    <x v="3139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s v="Benghazi Bergen-Belsen"/>
    <x v="3142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s v="Terminator the Second"/>
    <x v="3151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s v="Nursery Crimes"/>
    <x v="3156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s v="Waxwing: A New Play"/>
    <x v="3157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s v="We Play Chekhov"/>
    <x v="3158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s v="Faustus"/>
    <x v="3159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s v="Your Radio Adventure!"/>
    <x v="3160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s v="THE MOON PLAY"/>
    <x v="3163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s v="Cosmicomics"/>
    <x v="3166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s v="The Window"/>
    <x v="3167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s v="A Race Redux"/>
    <x v="3172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s v="The Killing Room"/>
    <x v="3173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s v="Cutting Off Kate Bush"/>
    <x v="3176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s v="I Do Wonder"/>
    <x v="3177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s v="ENDURING SONG"/>
    <x v="3179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s v="A Thought in Three Parts"/>
    <x v="3180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s v="The Seagull on The River"/>
    <x v="3181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s v="Equus at Frenetic Theatre"/>
    <x v="3182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s v="Honest"/>
    <x v="3184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s v="Decree 770: Europa"/>
    <x v="3189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s v="Arts in Conflict"/>
    <x v="3190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s v="Emerson Sings!"/>
    <x v="3193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s v="Our Modern Lives"/>
    <x v="3194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s v="Mirror, mirror on the wall"/>
    <x v="3195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s v="Terezin's The Fireflies"/>
    <x v="3196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s v="ROAD TO THE KINGDOM"/>
    <x v="3198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s v="Nothing Changes"/>
    <x v="3199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s v="Campo Maldito"/>
    <x v="3210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s v="Colt Coeur's 6th Season"/>
    <x v="3213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s v="BRUTE"/>
    <x v="3214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s v="Wake Up Call @ IRT Theater"/>
    <x v="3215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s v="Burners"/>
    <x v="3218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s v="64 Squares"/>
    <x v="3231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s v="THE SOPHOCLES PROJECT"/>
    <x v="3239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s v="THE INCREDIBLE FOX SISTERS"/>
    <x v="3241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s v="'Time Please'"/>
    <x v="3242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s v="The Gray Man"/>
    <x v="3244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s v="The Metronome Society"/>
    <x v="3249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s v="Modern Love"/>
    <x v="3250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s v="Bluebirds by Joe Brondo"/>
    <x v="3256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s v="Macbeth"/>
    <x v="3264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s v="Toscana, or What I Remember"/>
    <x v="3271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s v="We The Astronomers"/>
    <x v="3274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s v="Help fund Black Enough!"/>
    <x v="3282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s v="By Morning"/>
    <x v="3283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s v="old man's Gift"/>
    <x v="3292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s v="The Divine Comedy Show"/>
    <x v="3293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s v="Alix in Wundergarten"/>
    <x v="3294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s v="MY EYES WENT DARK"/>
    <x v="3295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s v="El muro de BorÃ­s KiÃ©n"/>
    <x v="3300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s v="I Can Ski Forever 3"/>
    <x v="3302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s v="The Judgment of Paris"/>
    <x v="3303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s v="The Respectful Prostitute"/>
    <x v="3305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s v="A Hand of Talons"/>
    <x v="3306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s v="Collision Course"/>
    <x v="3307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s v="The Island Boys: A New Play"/>
    <x v="3308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s v="Richard III"/>
    <x v="3310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s v="Melbin the Accidental"/>
    <x v="3311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s v="The White Bike"/>
    <x v="3312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s v="Seven Minutes in Eternity"/>
    <x v="3315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s v="Migrants' Theatre"/>
    <x v="3321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s v="At Swim, Two Boys"/>
    <x v="3322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s v="Me? A Caregiver?"/>
    <x v="3324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s v="3 Days In Savannah Part II"/>
    <x v="3326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s v="Jestia and Raedon"/>
    <x v="3327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s v="King Lear"/>
    <x v="3338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s v="The Other Group Theatre"/>
    <x v="3342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s v="Macbeth"/>
    <x v="3346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s v="Visions"/>
    <x v="3348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s v="Action To The Word's DRACULA"/>
    <x v="3349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s v="Jelly Beans at Theatre503"/>
    <x v="3353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s v="BEIRUT, LADY OF LEBANON"/>
    <x v="3357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s v="Pretty Butch"/>
    <x v="3358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s v="Cancel The Sunshine"/>
    <x v="3362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s v="All the Best, Jack"/>
    <x v="3370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s v="The Tutors"/>
    <x v="3374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s v="To Kill a Machine"/>
    <x v="3375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s v="Rose of June"/>
    <x v="3376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s v="The Promise"/>
    <x v="3377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s v="A Hard Rain - New York Debut"/>
    <x v="3378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s v="The Hat"/>
    <x v="3382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s v="ICONS"/>
    <x v="3386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s v="The Maltese Bodkin"/>
    <x v="3391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s v="Buffer: Edinburgh Fringe 2014"/>
    <x v="3392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s v="Rainbowtown"/>
    <x v="3394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s v="Spinning Wheel Youth Takeover"/>
    <x v="3397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s v="You, Me and That Guy"/>
    <x v="3398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s v="Liberty Falls, 54321"/>
    <x v="3400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s v="Voices of Swords"/>
    <x v="3404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s v="Chlorine Edinburgh 2014"/>
    <x v="3405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s v="PCSF PlayOffs 2016"/>
    <x v="3412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s v="The Erlkings"/>
    <x v="3423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s v="Holocene"/>
    <x v="3424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s v="Being Patient"/>
    <x v="3428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s v="Love Letters"/>
    <x v="3430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s v="The Dybbuk"/>
    <x v="3431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s v="The Williams Project"/>
    <x v="3432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s v="Tickets for the Tenderloin"/>
    <x v="3433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s v="KLIPPIES"/>
    <x v="3436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s v="The Vagabond Halfback"/>
    <x v="3445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s v="The Twilight Zone Play"/>
    <x v="3449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s v="'Patagonia' - by Robert George"/>
    <x v="3451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s v="THIEF"/>
    <x v="3454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s v="SHE! Is History!"/>
    <x v="3462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s v="Different is Dangerous"/>
    <x v="3469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s v="Score"/>
    <x v="3473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s v="Measure for Measure"/>
    <x v="3476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s v="Civil Rogues"/>
    <x v="3477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s v="FIX THE FITZ"/>
    <x v="3479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s v="Old Trunk - Edinburgh 2014"/>
    <x v="3480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s v="The Faculty Lounge"/>
    <x v="3481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s v="Macbeth in the Basement"/>
    <x v="3482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s v="Jericho Creek"/>
    <x v="348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s v="The Village - one woman show"/>
    <x v="3493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s v="Send SACKERSON to SD Fringe"/>
    <x v="3495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s v="Fefu and Her Friends"/>
    <x v="3497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s v="Dickhead"/>
    <x v="3500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s v="Tarantella"/>
    <x v="3501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s v="Silent Planet"/>
    <x v="3509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s v="BEASTS OF BAVERLY GROVE"/>
    <x v="3516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s v="Bookstory"/>
    <x v="3517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s v="Protocols"/>
    <x v="3518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s v="Magnificence"/>
    <x v="3521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s v="Sweet, Sweet Spirit"/>
    <x v="3522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s v="Night of Ashes"/>
    <x v="3532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s v="Twelve Angry Women"/>
    <x v="3533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s v="Chokehold"/>
    <x v="3537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s v="Gifts of War"/>
    <x v="3540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s v="MOONFACE"/>
    <x v="3548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s v="2014 UASPA Theatre Showcase"/>
    <x v="3549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s v="Coming Home"/>
    <x v="3551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s v="MASKS: Off-Broadway Debut"/>
    <x v="3552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s v="Immortal"/>
    <x v="3554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s v="Good Bread Alley"/>
    <x v="3555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s v="Book Club: A Comedy"/>
    <x v="3558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s v="The Pillowman Aberdeen"/>
    <x v="3562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s v="The Lower Depths"/>
    <x v="3568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s v="Cans at Theatre503"/>
    <x v="3569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s v="Licensed To Ill"/>
    <x v="3571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s v="Home"/>
    <x v="3576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s v="Annabel Lost"/>
    <x v="3578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s v="The Lost Boy (a play)"/>
    <x v="3583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s v="MENTAL Play short-tour 2015!"/>
    <x v="3586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s v="The Glasshouse"/>
    <x v="3588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s v="HEDDA"/>
    <x v="3592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s v="The Flu Season"/>
    <x v="3593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s v="Cinderella"/>
    <x v="3596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s v="Thank You For Waiting"/>
    <x v="3601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s v="E15 at The Pleasance and CPT"/>
    <x v="3605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s v="Gruesome Playground Injuries"/>
    <x v="3612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s v="See Bob Run by Daniel MacIvor"/>
    <x v="3613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s v="EverScape"/>
    <x v="3619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s v="&quot;The Next Event&quot;"/>
    <x v="3622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s v="These are your lives."/>
    <x v="3624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s v="Blast From the Past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s v="Jeremy Kyle- The Opera"/>
    <x v="3628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s v="Alice - A New Musical"/>
    <x v="3632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s v="Mary's Son"/>
    <x v="3633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s v="The Ballad of Downtown Jake"/>
    <x v="3635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s v="POE!"/>
    <x v="3637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s v="My own musical"/>
    <x v="3640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s v="Puberty: The Musical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s v="If the Shoe Fits"/>
    <x v="3643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s v="Our Sacred Honor"/>
    <x v="3644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s v="Moth Theater Lives"/>
    <x v="3646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s v="A Midsummer Night's Dream"/>
    <x v="3650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s v="ALLIE"/>
    <x v="3651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s v="The Tumbleweed Zephyr"/>
    <x v="3653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s v="Mr. Marmalade"/>
    <x v="3656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s v="Cubs: an Original Work"/>
    <x v="3662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s v="Prowl Theatre Company"/>
    <x v="3667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s v="Kylie for President"/>
    <x v="3669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s v="CHILD Z"/>
    <x v="3671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s v="Some big Some bang"/>
    <x v="3676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s v="Cassiopeia"/>
    <x v="3682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s v="death (and straight boys)"/>
    <x v="3685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s v="The Tulip Tree 2014"/>
    <x v="3686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s v="Random Us"/>
    <x v="3687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s v="Jason (Georgia on My Mind)"/>
    <x v="3691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s v="The History Boys at USC"/>
    <x v="3693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s v="Tell Me That You Love Me"/>
    <x v="3697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s v="Generations (Senior Project)"/>
    <x v="3698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s v="Dog Show"/>
    <x v="3699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s v="SANKARA"/>
    <x v="3700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s v="The Ruby Darlings Show"/>
    <x v="3707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s v="IT'S JUST MY LIFE"/>
    <x v="3710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s v="Expedition (to NYC)"/>
    <x v="3712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s v="The Inspectors Call"/>
    <x v="3713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s v="Sylvia (a benefit show)"/>
    <x v="3714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s v="PUNK ROCK"/>
    <x v="3716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s v="Beauty and the Beast"/>
    <x v="3721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s v="Howard's End 3.0"/>
    <x v="3724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s v="The Rabbit on the Moon"/>
    <x v="3729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s v="laughter in the hood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s v="Shakespeare in Sarajevo"/>
    <x v="3732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s v="Women Beware Women"/>
    <x v="3733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s v="Measure For Measure"/>
    <x v="3735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s v="Open House Theater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s v="Down the Mississippi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s v="CAUCUS! THE MUSICAL"/>
    <x v="3746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s v="GGC Productions 2016"/>
    <x v="3749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s v="Wagner in English"/>
    <x v="3751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s v="Retro Rhapsody"/>
    <x v="3753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s v="Luigi's Ladies"/>
    <x v="3756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s v="iolite the musical"/>
    <x v="3760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s v="Before and After"/>
    <x v="3763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s v="Accidental Artists Lab"/>
    <x v="3765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s v="Dundee: A Hip-Hopera"/>
    <x v="3771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s v="Give a Puppet a Hand"/>
    <x v="3776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s v="Austen a New Musical Play"/>
    <x v="3787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s v="BorikÃ©n: The Show"/>
    <x v="3790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s v="Duodeca"/>
    <x v="3793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s v="A Story Once Told"/>
    <x v="3797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s v="The Imaginary A Musical"/>
    <x v="3799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s v="Romeo &amp; Juliet"/>
    <x v="3808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s v="SUCKIN INJUN"/>
    <x v="3811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s v="TUSENTACK THEATRE"/>
    <x v="3817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s v="Geschichten sollen leben"/>
    <x v="3819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s v="BROKEN BISCUITS EDINBURGH"/>
    <x v="3824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s v="Returning Home."/>
    <x v="3826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s v="Better to Have Loved...?"/>
    <x v="3831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s v="&quot;If They Come Back&quot;"/>
    <x v="3838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s v="Vengeance Can Wait"/>
    <x v="3840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s v="Marilyn Madness &amp; Me"/>
    <x v="3842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s v="My Insane Shakespeare"/>
    <x v="3843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s v="Madame X"/>
    <x v="3844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s v="Auf geht's beim Schichtl"/>
    <x v="3846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s v="The Vagina Monologues 2015"/>
    <x v="3847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s v="Waving Goodbye"/>
    <x v="3848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s v="The Original Laughter Therapist"/>
    <x v="3850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s v="I support Molding Heartz"/>
    <x v="3854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s v="What Dreams Were Made Of"/>
    <x v="3856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s v="The Container Play"/>
    <x v="3859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s v="Umma Yemaya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s v="Grammar Land Performances"/>
    <x v="3861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s v="1000 words (Canceled)"/>
    <x v="3865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s v="a (Canceled)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s v="Out of the Box: A Mime Story"/>
    <x v="3888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s v="MY PRIVATE REVOLUTION"/>
    <x v="3890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s v="Yorick and Company"/>
    <x v="3893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s v="Know Thy Law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s v="First Draft Theatre"/>
    <x v="3903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s v="Unconscious Subconscious"/>
    <x v="3905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s v="Woman2Woman"/>
    <x v="3906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s v="Ministers of Grace"/>
    <x v="3908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s v="JoLee Productions"/>
    <x v="3909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s v="Hardcross"/>
    <x v="3912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s v="Final exam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s v="Romeo and Juliet by Cry of Curs"/>
    <x v="3914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s v="The Singing Teacher"/>
    <x v="3915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s v="After The Blue"/>
    <x v="3916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s v="CHARM by Philip Dawkins"/>
    <x v="3925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s v="Foundry Theatre Brisbane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s v="Still I Weep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s v="Three for 5: A King's Story"/>
    <x v="3930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s v="End Breast Cancer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s v="Fever - a workshop production"/>
    <x v="3934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s v="Broken Alley â€”Â Year 3"/>
    <x v="3935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s v="'Potter.' Funding 2015"/>
    <x v="3936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s v="Attraction"/>
    <x v="3937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s v="TWO for the PRICE OF ONE THEATRE"/>
    <x v="3938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s v="Epic Proportions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s v="Tell'em I'm Gonna Make It"/>
    <x v="3944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s v="A Time Pirate's Love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s v="City of Joy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s v="The Woman in Me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s v="In The Time of New York"/>
    <x v="3956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s v="New Edinburgh play"/>
    <x v="3957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s v="Une minute de silence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s v="MAMA'Z BA-B: The StagePlay"/>
    <x v="3960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s v="Moroccan National Debate Team"/>
    <x v="3962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s v="GCU Follow Your Dreams Production"/>
    <x v="3966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s v="The Sentinel &amp; The Showman"/>
    <x v="3967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s v="Valkyrie Theatre Company"/>
    <x v="3968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s v="Moon Over Mangroves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s v="Tales of a Dragon KNIGHT"/>
    <x v="3973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s v="For Colored Girl Play Production"/>
    <x v="3974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s v="BEIRUT, LADY OF LEBANON"/>
    <x v="3357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s v="Fantastic Mr Fox - Novus Theatre"/>
    <x v="3979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s v="Hippolytos - Polish Tour"/>
    <x v="3981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s v="Write Now 5"/>
    <x v="3982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s v="Poles Apart - A Play in 2 Acts"/>
    <x v="3989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s v="'Working Play Title'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s v="Forsaken Angels-A New Play"/>
    <x v="3993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s v="The Escorts"/>
    <x v="3995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s v="Terry Pratchett's Wyrd Sisters"/>
    <x v="3997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s v="MAMA BA-B: The Stage Play"/>
    <x v="3960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s v="South Florida Tours"/>
    <x v="3998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s v="POLES APART - A PLAY IN 2 ACTS"/>
    <x v="4001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s v="The Connection Play 2014"/>
    <x v="4004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s v="Just Bryan, a radio drama"/>
    <x v="4005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s v="The Butterfly Catcher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s v="Harriet Tubman Woman Of Faith"/>
    <x v="4007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s v="Ministry theater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s v="Shakespeare In The Park"/>
    <x v="4009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s v="MENTAL Play"/>
    <x v="4010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s v="Time Please Fringe"/>
    <x v="4012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s v="We Don't Play Fight"/>
    <x v="4013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s v="Those That Fly"/>
    <x v="4014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s v="Angels in Houston"/>
    <x v="4015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s v="Forgive &amp; Forget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s v="Next 2 the Stage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s v="The Lost Boy"/>
    <x v="4029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s v="3 Days In Savannah"/>
    <x v="3326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s v="The Pelican, by August Strindberg"/>
    <x v="4030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s v="The Last Encore Musical"/>
    <x v="4033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s v="In the Land of Gold"/>
    <x v="4034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s v="Messages"/>
    <x v="4035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s v="Cielito Lindo (Pretty Little One)"/>
    <x v="4037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s v="The Hostages"/>
    <x v="4038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s v="Speechless"/>
    <x v="4041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s v="Ø¢Ù…ÙŠÙ† (Amen)"/>
    <x v="4043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s v="Phantom of the Kun Opera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s v="Throw Like A Girl"/>
    <x v="4045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s v="The Million Dollar Shot"/>
    <x v="4052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s v="Good Evening, I'm Robert Service"/>
    <x v="4053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s v="A Midsummer's Night's Dream"/>
    <x v="4058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s v="The Pendulum Swings"/>
    <x v="4061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s v="ATEMPORAL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s v="Theatre Memoire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s v="Uncommonnotions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s v="Defendant Maurice Chevalier"/>
    <x v="4075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s v="WANTS (We Are Not The Same)"/>
    <x v="4076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s v="Carpe Diem Theater Troupe"/>
    <x v="4078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s v="The 'Theater of Community' Tour"/>
    <x v="4083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s v="A CRY FOR HELP"/>
    <x v="4084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s v="LOPE ENAMORADO"/>
    <x v="4087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s v="Life is simple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s v="4th Wall Theatre Project"/>
    <x v="4094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s v="Â¡LlÃ©vame!"/>
    <x v="4097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s v="David Facer, Paradox Magic"/>
    <x v="4098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s v="Sacrifice"/>
    <x v="4099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s v="Jack the Lad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s v="REBORN IN LOVE"/>
    <x v="4103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s v="The Toy Box by Anthony H. Wallace"/>
    <x v="4104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x v="1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x v="2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x v="3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x v="5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x v="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x v="8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x v="10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x v="11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x v="12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x v="13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x v="14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x v="15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x v="17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x v="18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x v="19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x v="20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x v="22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x v="23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x v="24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x v="25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x v="26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x v="27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x v="28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x v="29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x v="30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x v="31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x v="32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x v="33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x v="34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x v="35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x v="36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x v="38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x v="39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x v="40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x v="42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x v="43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x v="44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x v="45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x v="46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x v="4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x v="48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x v="49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x v="50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x v="52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x v="53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x v="56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x v="57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x v="58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x v="60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x v="61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x v="62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x v="6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x v="64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x v="65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x v="66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x v="67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x v="70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x v="71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x v="72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x v="73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x v="75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x v="76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x v="7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x v="79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x v="80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x v="81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x v="82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x v="83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x v="84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x v="85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x v="87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x v="88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x v="89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x v="90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x v="92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x v="93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x v="94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x v="95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x v="97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x v="98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x v="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x v="100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x v="102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x v="103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x v="104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x v="105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x v="106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x v="10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x v="108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x v="109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x v="110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x v="111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x v="113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x v="114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x v="115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x v="118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x v="120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x v="121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x v="122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x v="123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x v="124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x v="125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x v="128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x v="129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x v="130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x v="0"/>
    <n v="1467763200"/>
    <x v="13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x v="132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x v="133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x v="0"/>
    <n v="1441386000"/>
    <x v="134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x v="135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x v="136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x v="137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x v="139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x v="140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x v="141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x v="142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x v="143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x v="144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x v="146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x v="147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x v="148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x v="149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x v="150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x v="152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x v="153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x v="154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x v="157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x v="159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x v="160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x v="161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x v="162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x v="165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x v="166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x v="167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x v="168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x v="16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x v="171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x v="172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x v="173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x v="174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x v="175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x v="176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x v="177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x v="178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x v="0"/>
    <n v="1457056555"/>
    <x v="179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x v="180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x v="181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x v="18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x v="1"/>
    <n v="1417033610"/>
    <x v="183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x v="185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x v="186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x v="18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x v="188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x v="190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x v="191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x v="193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x v="194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x v="195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x v="196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x v="198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x v="199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x v="200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x v="201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x v="202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x v="203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x v="204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x v="205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x v="206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x v="207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x v="208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x v="210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x v="211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x v="212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x v="213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x v="214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x v="215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x v="217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x v="218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x v="219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x v="22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x v="221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x v="222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x v="223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x v="225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x v="226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x v="227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x v="1"/>
    <n v="1433176105"/>
    <x v="228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x v="229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x v="230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x v="23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x v="232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x v="233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x v="234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x v="235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x v="236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x v="0"/>
    <n v="1457445069"/>
    <x v="237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x v="238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x v="239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x v="242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x v="243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x v="246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x v="247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x v="250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x v="251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x v="252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x v="254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x v="255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x v="256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x v="260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x v="261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x v="262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x v="267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x v="26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x v="2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x v="27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x v="274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x v="275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x v="276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x v="277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x v="278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x v="280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x v="28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x v="283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x v="284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x v="285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x v="286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x v="287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x v="289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x v="290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x v="291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x v="292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x v="293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x v="296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x v="297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x v="29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x v="301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x v="303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x v="304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x v="305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x v="306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x v="307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x v="308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x v="309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x v="310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x v="311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x v="315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x v="316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x v="317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x v="318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x v="321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x v="322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x v="323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x v="324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x v="325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x v="32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x v="327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x v="32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x v="329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x v="330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x v="331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x v="332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x v="333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x v="33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x v="336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x v="339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x v="340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x v="341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x v="342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x v="345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x v="346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x v="349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x v="350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x v="351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x v="352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x v="355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x v="356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x v="358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x v="359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x v="36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x v="362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x v="364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x v="365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x v="366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x v="3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x v="371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x v="372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x v="373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x v="374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x v="37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x v="377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x v="379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x v="381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x v="382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x v="383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x v="384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x v="386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x v="388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x v="390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x v="39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x v="392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x v="393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x v="394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x v="395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x v="39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x v="398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x v="399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x v="400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x v="403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x v="404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x v="405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x v="406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x v="407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x v="408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x v="409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x v="410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x v="411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x v="412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x v="413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x v="416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x v="419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x v="421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x v="422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x v="423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x v="424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x v="425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x v="426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x v="0"/>
    <n v="1402956000"/>
    <x v="428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x v="430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x v="431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x v="432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x v="434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x v="435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x v="436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x v="437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x v="43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x v="439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x v="440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x v="441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x v="0"/>
    <n v="1424380783"/>
    <x v="442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x v="443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x v="444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x v="44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x v="446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x v="447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x v="448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x v="45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x v="452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x v="453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x v="454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x v="455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x v="457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x v="458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x v="459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x v="460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x v="461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x v="462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x v="46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x v="464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x v="465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x v="466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x v="468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x v="1"/>
    <n v="1409960724"/>
    <x v="469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x v="470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x v="473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x v="474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x v="475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x v="0"/>
    <n v="1401767940"/>
    <x v="476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x v="477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x v="478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x v="479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x v="480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x v="481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x v="482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x v="485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x v="487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x v="488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x v="489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x v="490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x v="491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x v="493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x v="49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x v="496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x v="497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x v="498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x v="50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x v="5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x v="504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x v="505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x v="506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x v="508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x v="509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x v="510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x v="511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x v="512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x v="513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x v="514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x v="515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x v="516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x v="517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x v="520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x v="522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x v="523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x v="526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x v="528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x v="530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x v="532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x v="534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x v="53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x v="536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x v="537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x v="538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x v="539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x v="540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x v="541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x v="542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x v="543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x v="544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x v="545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x v="546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x v="547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x v="5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x v="549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x v="550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x v="551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x v="552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x v="553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x v="554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x v="555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x v="0"/>
    <n v="1452112717"/>
    <x v="556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x v="557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x v="558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x v="561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x v="562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x v="563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x v="565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x v="566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x v="567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x v="569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x v="570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x v="571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x v="572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x v="573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x v="574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x v="576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x v="577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x v="578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x v="579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x v="580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x v="582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x v="583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x v="584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x v="585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x v="586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x v="58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x v="590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x v="591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x v="592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x v="593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x v="594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x v="595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x v="596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x v="597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x v="598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x v="599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x v="600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x v="601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x v="602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x v="60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x v="604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x v="0"/>
    <n v="1440318908"/>
    <x v="605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x v="606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x v="607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x v="608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x v="609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x v="610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x v="3"/>
    <n v="1472777146"/>
    <x v="612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x v="614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x v="615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x v="617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x v="618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x v="0"/>
    <n v="1416933390"/>
    <x v="619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x v="620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x v="621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x v="622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x v="623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x v="624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x v="625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x v="626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x v="628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x v="630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x v="631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x v="632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x v="633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x v="634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x v="635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x v="636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x v="637"/>
    <b v="0"/>
    <n v="0"/>
    <b v="0"/>
    <s v="technology/web"/>
    <n v="0"/>
    <n v="0"/>
    <x v="2"/>
    <x v="7"/>
  </r>
  <r>
    <n v="638"/>
    <x v="638"/>
    <s v="O0"/>
    <n v="200000"/>
    <n v="18"/>
    <x v="1"/>
    <x v="12"/>
    <x v="3"/>
    <n v="1490447662"/>
    <x v="638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x v="639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x v="640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x v="641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x v="643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x v="645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x v="646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x v="647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x v="64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x v="649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x v="650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x v="65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x v="652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x v="654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x v="655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x v="656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x v="659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x v="661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x v="662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x v="664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x v="665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x v="666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x v="668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x v="669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x v="671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x v="672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x v="673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x v="674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x v="675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x v="681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x v="68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x v="683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x v="684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x v="685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x v="686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x v="687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x v="690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x v="691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x v="692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x v="693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x v="695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x v="696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x v="701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x v="703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x v="704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x v="705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x v="706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x v="708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x v="70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x v="710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x v="71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x v="713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x v="714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x v="716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x v="717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x v="718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x v="719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x v="720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x v="721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x v="722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x v="723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x v="724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x v="725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x v="728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x v="729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x v="730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x v="731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x v="732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x v="733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x v="734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x v="735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x v="736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x v="73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x v="738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x v="73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x v="740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x v="741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x v="743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x v="744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x v="7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x v="746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x v="748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x v="749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x v="750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x v="751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x v="755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x v="756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x v="757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x v="75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x v="75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x v="760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x v="761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x v="762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x v="763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x v="764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x v="765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x v="766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x v="768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x v="770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x v="771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x v="773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x v="774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x v="77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x v="776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x v="7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x v="778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x v="780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x v="781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x v="78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x v="786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x v="787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x v="7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x v="789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x v="792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x v="794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x v="796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x v="797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x v="798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x v="799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x v="800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x v="801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x v="803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x v="804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x v="805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x v="806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x v="807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x v="809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x v="811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x v="813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x v="814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x v="815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x v="816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x v="817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x v="818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x v="819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x v="820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x v="821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x v="822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x v="823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x v="825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x v="826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x v="82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x v="828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x v="829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x v="830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x v="831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x v="833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x v="835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x v="836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x v="837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x v="838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x v="839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x v="840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x v="844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x v="845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x v="846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x v="847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x v="848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x v="850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x v="851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x v="852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x v="853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x v="854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x v="855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x v="857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x v="859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x v="861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x v="862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x v="863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x v="864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x v="866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x v="869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x v="870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x v="871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x v="872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x v="873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x v="875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x v="1"/>
    <n v="1359978927"/>
    <x v="876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x v="878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x v="881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x v="882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x v="883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x v="884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x v="885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x v="886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x v="887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x v="888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x v="891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x v="892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x v="89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x v="894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x v="895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x v="89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x v="897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x v="898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x v="899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x v="900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x v="90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x v="903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x v="904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x v="905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x v="906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x v="907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x v="908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x v="909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x v="912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x v="914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x v="915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x v="916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x v="919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x v="920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x v="921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x v="922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x v="924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x v="925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x v="0"/>
    <n v="1337024695"/>
    <x v="927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x v="928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x v="92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x v="931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x v="932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x v="933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x v="93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x v="936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x v="93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x v="93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x v="939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x v="940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x v="941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x v="942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x v="943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x v="944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x v="945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x v="946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x v="948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x v="949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x v="950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x v="951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x v="95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x v="953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x v="954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x v="955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x v="957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x v="958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x v="959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x v="960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x v="961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x v="962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x v="963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x v="964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x v="966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x v="967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x v="968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x v="969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x v="970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x v="971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x v="972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x v="97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x v="974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x v="97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x v="97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x v="978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x v="982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x v="985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x v="987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x v="0"/>
    <n v="1475101495"/>
    <x v="989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x v="990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x v="992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x v="993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x v="995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x v="996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x v="9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x v="998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x v="999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x v="100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x v="1002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x v="1003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x v="1004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x v="1005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x v="1006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x v="1007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x v="1011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x v="101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x v="1014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x v="101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x v="101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x v="1017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x v="1018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x v="101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x v="1020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x v="102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x v="1022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x v="1023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x v="1024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x v="1025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x v="1028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x v="1029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x v="1030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x v="1032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x v="103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x v="1035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x v="1036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x v="1037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x v="1038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x v="1039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x v="1040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x v="1041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x v="1042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x v="1043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x v="1044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x v="1045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x v="1046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x v="1047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x v="1048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x v="1049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x v="0"/>
    <n v="1442257677"/>
    <x v="1050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x v="1051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x v="1052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x v="1053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x v="105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x v="1056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x v="1057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x v="1058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x v="0"/>
    <n v="1426269456"/>
    <x v="1059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x v="1060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x v="1061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x v="0"/>
    <n v="1468351341"/>
    <x v="1062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x v="1063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x v="1064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x v="1065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x v="1066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x v="1067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x v="1068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x v="106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x v="1070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x v="1071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x v="1072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x v="1073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x v="1075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x v="1076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x v="1077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x v="1078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x v="1079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x v="1080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x v="1081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x v="1082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x v="10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x v="108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x v="108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x v="1086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x v="1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x v="1088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x v="1089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x v="1090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x v="1091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x v="1092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x v="1093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x v="1095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x v="109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x v="1098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x v="1099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x v="1100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x v="1101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x v="1102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x v="1103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x v="1104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x v="1106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x v="1107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x v="1109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x v="1110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x v="1111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x v="1112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x v="1113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x v="111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x v="1116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x v="1117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x v="1119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x v="112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x v="1121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x v="1122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x v="1123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x v="1124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x v="1125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x v="1126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x v="1128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x v="1129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x v="113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x v="1131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x v="1132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x v="1133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x v="1134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x v="1136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x v="1137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x v="1138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x v="1139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x v="1140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x v="3"/>
    <n v="1436460450"/>
    <x v="1141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x v="1142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x v="1143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x v="1144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x v="1145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x v="1146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x v="1147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x v="1148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x v="1149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x v="1150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x v="0"/>
    <n v="1431709312"/>
    <x v="115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x v="1153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x v="1154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x v="1155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x v="1156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x v="115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x v="1159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x v="1160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x v="1161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x v="1163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x v="1166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x v="1167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x v="1168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x v="1169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x v="1170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x v="1171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x v="117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x v="1174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x v="1175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x v="1177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x v="1178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x v="1179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x v="1180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x v="118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x v="1182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x v="118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x v="1184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x v="1186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x v="1187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x v="1188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x v="1189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x v="1190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x v="1192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x v="1194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x v="1196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x v="1198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x v="1199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x v="1200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x v="1201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x v="1203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x v="1204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x v="1206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x v="1207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x v="1208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x v="1209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x v="1210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x v="121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x v="1213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x v="1214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x v="1216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x v="1218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x v="1219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x v="1220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x v="1222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x v="1223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x v="1224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x v="1225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x v="1226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x v="1227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x v="122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x v="1231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x v="1234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x v="1235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x v="1236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x v="1237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x v="1239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x v="1240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x v="1241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x v="124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x v="1243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x v="1244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x v="1245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x v="1246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x v="1247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x v="1248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x v="1249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x v="1251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x v="1252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x v="1255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x v="1257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x v="1258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x v="1259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x v="126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x v="1261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x v="126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x v="1263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x v="1266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x v="1267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x v="1268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x v="1270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x v="1273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x v="1275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x v="1276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x v="1280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x v="1283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x v="1284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x v="128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x v="1286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x v="1289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x v="1290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x v="1292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x v="1294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x v="1295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x v="1296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x v="1297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x v="1298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x v="129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x v="1301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x v="1302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x v="1303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x v="1304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x v="1305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x v="1307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x v="1308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x v="1309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x v="131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x v="131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x v="1313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x v="1315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x v="1316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x v="1318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x v="1319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x v="1320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x v="1323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x v="1324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x v="132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x v="1327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x v="1328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x v="1329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x v="1330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x v="1331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x v="1333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x v="1334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x v="1337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x v="1339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x v="1340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x v="1342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x v="1344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x v="1345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x v="1346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x v="1351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x v="1353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x v="1354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x v="135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x v="135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x v="1358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x v="1359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x v="136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x v="1361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x v="1362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x v="1363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x v="1366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x v="1367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x v="1368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x v="137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x v="1371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x v="137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x v="137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x v="137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x v="1378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x v="1379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x v="1380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x v="1382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x v="1384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x v="1385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x v="1386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x v="1387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x v="1389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x v="1390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x v="1391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x v="1392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x v="139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x v="1394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x v="1395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x v="1397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x v="1398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x v="1399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x v="1400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x v="1403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x v="1405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x v="1406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x v="1407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x v="1409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x v="141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x v="1411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x v="1412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x v="1414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x v="1415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x v="1416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x v="1417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x v="1418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x v="14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x v="1420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x v="1423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x v="1424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x v="1426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x v="1427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x v="1428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x v="1429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x v="1430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x v="1432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x v="1433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x v="1434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x v="1435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x v="1436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x v="1437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x v="1438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x v="1439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x v="1440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x v="1442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x v="1443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x v="1444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x v="144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x v="0"/>
    <n v="1467999134"/>
    <x v="1447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x v="1449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x v="1451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x v="1452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x v="1453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x v="1455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x v="1456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x v="1457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x v="1458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x v="1459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x v="1460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x v="1461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x v="1462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x v="1463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x v="1464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x v="1467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x v="146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x v="1470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x v="1471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x v="1473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x v="1474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x v="1475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x v="1476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x v="1477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x v="147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x v="1481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x v="1482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x v="1483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x v="1484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x v="1485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x v="1487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x v="1488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x v="1489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x v="1490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x v="1491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x v="1493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x v="1494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x v="1495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x v="1496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x v="1497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x v="149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x v="1499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x v="1501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x v="1502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x v="150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x v="1506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x v="1508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x v="1509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x v="1512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x v="1513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x v="1514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x v="1517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x v="1518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x v="1520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x v="152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x v="1524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x v="1527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x v="1528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x v="1529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x v="1530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x v="1532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x v="1533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x v="1534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x v="153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x v="153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x v="1541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x v="1542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x v="1543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x v="154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x v="1545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x v="1547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x v="1548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x v="154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x v="1550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x v="1551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x v="1552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x v="1553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x v="1554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x v="1555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x v="1556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x v="1557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x v="1558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x v="155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x v="1560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x v="1563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x v="1564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x v="1565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x v="1566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x v="1567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x v="1568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x v="1569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x v="1570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x v="1572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x v="1575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x v="1576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x v="1577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x v="1579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x v="1580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x v="1581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x v="1582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x v="1583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x v="1584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x v="1586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x v="1587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x v="1588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x v="1589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x v="3"/>
    <n v="1443040464"/>
    <x v="1590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x v="1592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x v="1593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x v="1594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x v="1595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x v="1596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x v="15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x v="159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x v="1599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x v="1600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x v="1601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x v="1602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x v="1603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x v="1607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x v="1608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x v="16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x v="16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x v="1611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x v="1612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x v="1613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x v="1615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x v="1616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x v="1617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x v="1618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x v="1619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x v="162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x v="1621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x v="1622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x v="1623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x v="1624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x v="1626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x v="1627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x v="1628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x v="1629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x v="1630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x v="1633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x v="1634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x v="1636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x v="1637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x v="163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x v="1639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x v="1640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x v="1641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x v="1642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x v="1643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x v="1644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x v="1645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x v="164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x v="1648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x v="1650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x v="1653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x v="1655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x v="1659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x v="166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x v="1663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x v="1664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x v="1666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x v="1669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x v="1671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x v="1672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x v="1673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x v="1675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x v="1676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x v="1677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x v="1678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x v="1680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x v="1682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x v="1683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x v="1684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x v="1685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x v="1686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x v="1688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x v="1689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x v="1690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x v="1692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x v="169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x v="1696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x v="1697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x v="1699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x v="170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x v="1701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x v="1702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x v="1703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x v="1704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x v="1705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x v="1708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x v="1709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x v="1710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x v="1712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x v="1713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x v="1714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x v="171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x v="1717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x v="1718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x v="1719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x v="1720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x v="1721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x v="1722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x v="1724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x v="1725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x v="1726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x v="172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x v="1728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x v="1729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x v="1730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x v="0"/>
    <n v="1434034800"/>
    <x v="1731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x v="1732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x v="1733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x v="1734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x v="173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x v="1736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x v="1738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x v="1739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x v="1740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x v="174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x v="1743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x v="1745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x v="1747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x v="1748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x v="1749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x v="1751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x v="175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x v="1754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x v="1755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x v="1756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x v="1757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x v="175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x v="1760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x v="1761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x v="1762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x v="1766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x v="1767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x v="1768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x v="176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x v="1771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x v="1772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x v="1774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x v="1775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x v="1776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x v="1778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x v="1779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x v="178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x v="1781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x v="1782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x v="1784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x v="178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x v="1786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x v="178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x v="1788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x v="1789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x v="1790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x v="1791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x v="179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x v="1793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x v="1795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x v="1797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x v="1798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x v="1799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x v="1802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x v="1803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x v="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x v="1806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x v="1807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x v="180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x v="1810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x v="1811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x v="1812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x v="1813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x v="1814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x v="1815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x v="1816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x v="181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x v="1818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x v="1819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x v="1821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x v="182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x v="1823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x v="1824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x v="1826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x v="1829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x v="1830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x v="1831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x v="1832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x v="183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x v="1834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x v="1835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x v="1836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x v="1839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x v="184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x v="1841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x v="1842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x v="184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x v="184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x v="185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x v="1851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x v="1853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x v="1855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x v="1857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x v="185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x v="1860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x v="1862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x v="1863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x v="1864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x v="1866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x v="1868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x v="1870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x v="1873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x v="1874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x v="1875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x v="1876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x v="1877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x v="1878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x v="187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x v="18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x v="1881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x v="188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x v="1883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x v="1884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x v="1885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x v="1886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x v="1887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x v="1890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x v="1892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x v="1894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x v="1896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x v="1897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x v="1898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x v="1902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x v="1903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x v="1904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x v="1906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x v="1907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x v="190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x v="1910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x v="1911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x v="1912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x v="1913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x v="1915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x v="1916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x v="1917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x v="1918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x v="191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x v="1920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x v="1921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x v="1922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x v="1923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x v="1924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x v="1925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x v="1927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x v="1928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x v="1929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x v="1930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x v="1931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x v="1933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x v="1934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x v="1935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x v="1936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x v="1937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x v="1938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x v="1940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x v="1942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x v="1943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x v="1945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x v="1946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x v="1948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x v="1949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x v="1950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x v="1953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x v="1954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x v="1956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x v="1957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x v="1960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x v="1961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x v="1964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x v="1965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x v="1968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x v="1970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x v="1972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x v="1975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x v="1976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x v="1977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x v="1979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x v="1980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x v="1981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x v="1982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x v="1983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x v="1985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x v="1986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x v="1987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x v="1988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x v="1989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x v="1990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x v="1991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x v="1992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x v="1993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x v="1994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x v="1995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x v="1997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x v="199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x v="1999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x v="2000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x v="2001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x v="2002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x v="2005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x v="2009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x v="2010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x v="2011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x v="2012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x v="2013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x v="2015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x v="2016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x v="2020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x v="202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x v="202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x v="2026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x v="2027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x v="2028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x v="2029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x v="2030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x v="2031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x v="2032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x v="2035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x v="2037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x v="2038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x v="2039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x v="2040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x v="2041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x v="2042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x v="2043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x v="204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x v="2046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x v="2049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x v="2051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x v="2053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x v="2055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x v="2056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x v="2058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x v="206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x v="2061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x v="2063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x v="2064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x v="2066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x v="2067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x v="2070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x v="2071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x v="2074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x v="2075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x v="2076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x v="2077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x v="2078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x v="208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x v="2081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x v="2082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x v="2083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x v="2084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x v="2086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x v="2089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x v="209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x v="2093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x v="2095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x v="2096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x v="2097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x v="2098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x v="2099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x v="2100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x v="2102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x v="2103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x v="210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x v="2105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x v="2106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x v="2107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x v="2109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x v="2110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x v="2111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x v="2112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x v="2113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x v="2115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x v="2116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x v="2117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x v="2118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x v="2119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x v="2120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x v="2121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x v="2122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x v="2124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x v="2125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x v="2126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x v="2127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x v="2128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x v="2129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x v="2130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x v="213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x v="2133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x v="2134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x v="2135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x v="213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x v="2137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x v="2138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x v="2140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x v="2141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x v="2142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x v="2143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x v="2144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x v="2145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x v="2147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x v="2148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x v="8"/>
    <n v="1468392599"/>
    <x v="2150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x v="2151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x v="2152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x v="2153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x v="2154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x v="215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x v="215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x v="2157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x v="2158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x v="2160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x v="2161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x v="2162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x v="2163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x v="216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x v="216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x v="2168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x v="2169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x v="2170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x v="2171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x v="2172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x v="2174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x v="2176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x v="217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x v="2178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x v="2179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x v="2180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x v="2182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x v="2186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x v="2188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x v="2189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x v="2190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x v="2191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x v="2193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x v="2195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x v="2196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x v="2197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x v="2198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x v="2199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x v="2201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x v="2202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x v="2204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x v="2207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x v="2208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x v="2209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x v="2214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x v="2215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x v="2216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x v="2217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x v="2218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x v="2219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x v="2220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x v="2221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x v="2223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x v="2224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x v="222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x v="2227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x v="223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x v="2232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x v="2233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x v="2234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x v="2235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x v="2236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x v="2237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x v="2238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x v="2239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x v="2240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x v="2241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x v="2242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x v="2244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x v="2245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x v="2246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x v="2247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x v="224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x v="2249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x v="2250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x v="2251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x v="2252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x v="2253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x v="2254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x v="2255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x v="225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x v="2258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x v="2259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x v="226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x v="2262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x v="226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x v="226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x v="2265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x v="2266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x v="2269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x v="2270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x v="2271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x v="2272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x v="2275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x v="2276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x v="2277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x v="2278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x v="227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x v="2281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x v="2282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x v="2284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x v="2285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x v="2286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x v="2287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x v="2288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x v="2289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x v="229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x v="2291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x v="2293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x v="2295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x v="229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x v="2297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x v="2298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x v="229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x v="2300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x v="2301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x v="2304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x v="2306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x v="2308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x v="2309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x v="2311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x v="2312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x v="2313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x v="2315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x v="2317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x v="2319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x v="232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x v="232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x v="2322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x v="2323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x v="2324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x v="2325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x v="2327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x v="2329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x v="2331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x v="2333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x v="2334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x v="2335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x v="2337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x v="233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x v="2340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x v="2341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x v="2342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x v="2343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x v="2344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x v="2345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x v="2346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x v="2347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x v="234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x v="2349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x v="235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x v="4"/>
    <n v="1430360739"/>
    <x v="2351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x v="23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x v="2353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x v="2354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x v="2355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x v="2356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x v="2357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x v="2358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x v="2359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x v="236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x v="2361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x v="2362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x v="2364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x v="236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x v="2366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x v="2367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x v="2368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x v="2369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x v="2370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x v="2372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x v="2373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x v="2374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x v="2375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x v="237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x v="2377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x v="2378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x v="2379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x v="2380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x v="2381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x v="2382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x v="2384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x v="2385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x v="2386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x v="2387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x v="2388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x v="2390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x v="0"/>
    <n v="1427825044"/>
    <x v="2391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x v="2392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x v="2393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x v="2395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x v="2398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x v="2399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x v="2400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x v="2402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x v="2403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x v="2404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x v="240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x v="2407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x v="2408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x v="2409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x v="2410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x v="2413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x v="2414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x v="2415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x v="241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x v="0"/>
    <n v="1427225644"/>
    <x v="2418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x v="241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x v="2420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x v="2421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x v="2422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x v="2423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x v="2424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x v="2425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x v="2426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x v="2427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x v="2428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x v="2431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x v="2432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x v="243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x v="2435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x v="2437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x v="2438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x v="2440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x v="2441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x v="2442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x v="2448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x v="2449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x v="2451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x v="2452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x v="2453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x v="2454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x v="2455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x v="2456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x v="2457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x v="2460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x v="2461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x v="2462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x v="2463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x v="2464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x v="2465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x v="2466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x v="2467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x v="2468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x v="2470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x v="2473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x v="247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x v="2476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x v="2477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x v="2479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x v="2480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x v="248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x v="2485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x v="248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x v="2490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x v="2491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x v="2492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x v="2493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x v="249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x v="249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x v="2496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x v="2498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x v="2499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x v="2500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x v="2503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x v="250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x v="2505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x v="2506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x v="2507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x v="2508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x v="2510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x v="2511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x v="2512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x v="2514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x v="2516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x v="251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x v="2519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x v="2523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x v="2524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x v="2525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x v="2526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x v="2527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x v="2528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x v="2529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x v="2530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x v="2532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x v="2533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x v="253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x v="253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x v="2537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x v="2538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x v="2539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x v="2542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x v="2543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x v="2544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x v="2545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x v="2546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x v="2547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x v="2549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x v="2551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x v="2552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x v="2553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x v="2554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x v="2555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x v="2557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x v="2558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x v="2559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x v="2560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x v="2561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x v="2562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x v="2563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x v="2564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x v="2565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x v="2566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x v="2567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x v="2568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x v="2569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x v="2570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x v="257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x v="2572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x v="2573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x v="2575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x v="0"/>
    <n v="1428707647"/>
    <x v="2576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x v="257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x v="2580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x v="2581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x v="2582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x v="2583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x v="2584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x v="2585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x v="258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x v="2587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x v="2588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x v="2589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x v="2590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x v="2591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x v="2593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x v="2594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x v="2595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x v="2596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x v="259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x v="2598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x v="2599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x v="26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x v="2601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x v="2602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x v="2603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x v="2606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x v="2607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x v="260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x v="2609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x v="2610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x v="2612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x v="2613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x v="2614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x v="2615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x v="2616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x v="2617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x v="2618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x v="2621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x v="2622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x v="2623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x v="2624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x v="2625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x v="2626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x v="2627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x v="2628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x v="2629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x v="2630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x v="2631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x v="2632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x v="2633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x v="2634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x v="2637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x v="2638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x v="2639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x v="2640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x v="2641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x v="2644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x v="2646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x v="2649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x v="2650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x v="2652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x v="2653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x v="2654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x v="2655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x v="2656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x v="2657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x v="2658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x v="2659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x v="2661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x v="2662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x v="2663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x v="2664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x v="2665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x v="2667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x v="2668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x v="2669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x v="267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x v="2671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x v="2672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x v="2673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x v="2675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x v="2676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x v="2677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x v="2680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x v="2681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x v="2682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x v="2683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x v="2684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x v="2685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x v="2686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x v="2687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x v="0"/>
    <n v="1424746800"/>
    <x v="2688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x v="2689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x v="2691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x v="2693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x v="2694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x v="2695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x v="2696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x v="2697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x v="269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x v="2699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x v="2700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x v="2702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x v="2703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x v="270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x v="2705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x v="2706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x v="2707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x v="2708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x v="2710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x v="2711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x v="2714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x v="2717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x v="2718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x v="2720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x v="2721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x v="2724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x v="272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x v="2726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x v="2727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x v="2728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x v="2729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x v="2730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x v="2731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x v="2734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x v="2735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x v="2738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x v="2739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x v="2740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x v="2741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x v="2742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x v="2743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x v="2746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x v="274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x v="2748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x v="2749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x v="2750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x v="275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x v="2754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x v="2755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x v="2756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x v="2757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x v="2759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x v="2760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x v="2761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x v="2762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x v="2763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x v="2764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x v="2765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x v="2766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x v="2767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x v="2769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x v="277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x v="2772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x v="2773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x v="2774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x v="2775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x v="2777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x v="2779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x v="2780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x v="2781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x v="2782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x v="2784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x v="2785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x v="2786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x v="2788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x v="2789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x v="2792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x v="2795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x v="2796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x v="2798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x v="2800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x v="2801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x v="2804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x v="2806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x v="2807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x v="2808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x v="2809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x v="2810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x v="2811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x v="2812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x v="2813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x v="2814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x v="2815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x v="2816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x v="2817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x v="2818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x v="281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x v="2820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x v="282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x v="2824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x v="2825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x v="2827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x v="2830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x v="2831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x v="28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x v="2834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x v="2835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x v="2838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x v="2841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x v="2842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x v="2843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x v="2844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x v="2845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x v="2847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x v="2849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x v="2852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x v="2853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x v="2854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x v="2855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x v="2856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x v="2858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x v="2859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x v="2861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x v="286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x v="2864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x v="2865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x v="2866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x v="2867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x v="2869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x v="2870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x v="2871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x v="2872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x v="2873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x v="2874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x v="2875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x v="2876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x v="2879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x v="2882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x v="2883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x v="2884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x v="2885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x v="2886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x v="2889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x v="2890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x v="2891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x v="2892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x v="2893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x v="2894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x v="2895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x v="2896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x v="2898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x v="2901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x v="2902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x v="2903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x v="2904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x v="2905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x v="290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x v="2910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x v="2912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x v="2913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x v="291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x v="2915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x v="2916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x v="291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x v="2918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x v="291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x v="2921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x v="2922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x v="2923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x v="2924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x v="2925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x v="2926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x v="2927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x v="2928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x v="2930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x v="2931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x v="2932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x v="293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x v="2935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x v="2936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x v="2937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x v="2938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x v="2940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x v="2941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x v="2943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x v="2944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x v="2945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x v="2946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x v="294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x v="2949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x v="2950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x v="2953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x v="2954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x v="2955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x v="2956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x v="2957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x v="2958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x v="2959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x v="2960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x v="2961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x v="2962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x v="2965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x v="2966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x v="2967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x v="2968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x v="2970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x v="2971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x v="2972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x v="2974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x v="2976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x v="2978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x v="2979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x v="298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x v="2982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x v="2983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x v="298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x v="2988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x v="2989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x v="299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x v="2992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x v="2993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x v="2994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x v="2995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x v="2996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x v="2997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x v="2998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x v="2999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x v="300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x v="3001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x v="300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x v="300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x v="30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x v="3006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x v="3007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x v="3008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x v="3011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x v="3012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x v="3013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x v="3015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x v="3016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x v="3017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x v="3019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x v="3020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x v="3021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x v="3023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x v="3024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x v="3025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x v="3027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x v="3028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x v="3032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x v="3033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x v="3035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x v="3036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x v="3038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x v="3040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x v="3041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x v="3042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x v="3043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x v="3044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x v="3047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x v="305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x v="3052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x v="3055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x v="3056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x v="3057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x v="3058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x v="3059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x v="3060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x v="3061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x v="306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x v="3063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x v="3064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x v="3065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x v="3066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x v="3070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x v="307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x v="307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x v="3073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x v="3075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x v="3076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x v="3080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x v="3082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x v="3085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x v="3086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x v="3088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x v="3089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x v="3091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x v="309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x v="3093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x v="3094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x v="3095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x v="309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x v="3097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x v="3100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x v="3103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x v="3104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x v="3105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x v="310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x v="3107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x v="3108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x v="3109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x v="3110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x v="3111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x v="3113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x v="3114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x v="3115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x v="3116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x v="3117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x v="3118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x v="3119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x v="3120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x v="3121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x v="312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x v="3123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x v="3124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x v="3125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x v="3128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x v="312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x v="3130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x v="3131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x v="3132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x v="3133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x v="3135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x v="3136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x v="3137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x v="3138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x v="3142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x v="3145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x v="314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x v="3147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x v="3148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x v="3151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x v="3152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x v="3153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x v="315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x v="3156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x v="3157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x v="3158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x v="3159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x v="3160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x v="31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x v="3163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x v="3165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x v="3166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x v="3167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x v="3168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x v="3169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x v="3170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x v="3176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x v="3177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x v="3179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x v="3180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x v="3181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x v="3182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x v="3183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x v="3184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x v="3186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x v="3188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x v="3190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x v="3191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x v="3192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x v="3193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x v="3194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x v="3196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x v="3197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x v="3199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x v="3200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x v="3202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x v="3203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x v="3204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x v="3205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x v="3206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x v="3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x v="3210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x v="3212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x v="3213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x v="3216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x v="3217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x v="3219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x v="3220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x v="3222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x v="3223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x v="3224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x v="3225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x v="3226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x v="3228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x v="3229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x v="3230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x v="3231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x v="3232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x v="3233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x v="3237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x v="323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x v="3239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x v="324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x v="3243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x v="3244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x v="3245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x v="3246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x v="3247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x v="3248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x v="3251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x v="3252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x v="3253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x v="3256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x v="3258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x v="3260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x v="3261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x v="3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x v="3263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x v="3264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x v="326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x v="3266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x v="326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x v="3269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x v="3271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x v="3272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x v="3274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x v="3275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x v="3276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x v="3277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x v="3278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x v="3281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x v="3283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x v="3284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x v="3285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x v="3287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x v="3289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x v="3290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x v="3291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x v="3292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x v="3295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x v="3296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x v="3297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x v="3299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x v="3300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x v="3301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x v="3302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x v="3303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x v="3304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x v="3307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x v="3308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x v="3309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x v="3310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x v="3312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x v="3313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x v="3314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x v="3315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x v="3317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x v="3318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x v="3319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x v="3320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x v="3322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x v="3324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x v="3325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x v="3326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x v="3327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x v="3329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x v="3330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x v="3332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x v="3333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x v="3334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x v="3335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x v="333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x v="333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x v="3338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x v="3339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x v="3342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x v="3343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x v="3344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x v="3345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x v="3346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x v="3348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x v="3351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x v="3353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x v="3354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x v="3355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x v="3356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x v="3358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x v="3359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x v="3360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x v="3361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x v="3362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x v="3363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x v="3364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x v="3365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x v="3366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x v="3367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x v="3368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x v="3369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x v="3370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x v="3371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x v="3372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x v="3373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x v="3374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x v="3375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x v="3376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x v="3382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x v="3385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x v="338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x v="3387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x v="3389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x v="3391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x v="3393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x v="3394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x v="3395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x v="3396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x v="3397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x v="3398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x v="3399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x v="3403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x v="3404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x v="3405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x v="340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x v="3407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x v="3409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x v="341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x v="341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x v="3413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x v="3414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x v="3415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x v="3417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x v="3418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x v="3420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x v="3421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x v="3422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x v="3423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x v="342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x v="3426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x v="3427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x v="3428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x v="3431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x v="3432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x v="3433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x v="3438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x v="3439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x v="3440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x v="344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x v="344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x v="3443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x v="3444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x v="3445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x v="3447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x v="3448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x v="3449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x v="3450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x v="3451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x v="3452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x v="3453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x v="3454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x v="34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x v="3458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x v="3459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x v="3460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x v="3461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x v="3462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x v="3463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x v="3465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x v="3466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x v="3467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x v="3468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x v="3470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x v="3471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x v="3472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x v="3473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x v="3474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x v="3475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x v="3476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x v="3477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x v="3479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x v="3480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x v="3482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x v="3483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x v="3487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x v="3488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x v="3489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x v="3491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x v="3492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x v="3493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x v="3495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x v="3497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x v="3499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x v="3500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x v="3501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x v="3503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x v="350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x v="3508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x v="3509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x v="3510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x v="3511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x v="351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x v="3513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x v="3515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x v="3516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x v="3517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x v="3518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x v="3519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x v="3520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x v="3523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x v="3525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x v="3526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x v="352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x v="3531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x v="3533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x v="3534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x v="3535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x v="3539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x v="3540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x v="354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x v="3543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x v="3544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x v="3547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x v="3548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x v="3549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x v="3550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x v="3551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x v="3553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x v="3554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x v="3558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x v="3564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x v="3565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x v="3567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x v="3569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x v="3570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x v="3571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x v="357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x v="3573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x v="3576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x v="3577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x v="3578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x v="3579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x v="3580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x v="3581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x v="35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x v="3583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x v="3585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x v="3586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x v="3587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x v="3588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x v="3589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x v="3591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x v="3592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x v="3595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x v="3596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x v="3597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x v="3598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x v="3599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x v="3600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x v="3601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x v="3602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x v="3605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x v="3606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x v="3607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x v="3608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x v="3610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x v="3612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x v="3613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x v="3614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x v="3616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x v="3617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x v="3619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x v="3621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x v="3622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x v="3623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x v="3626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x v="363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x v="3632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x v="3633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x v="3635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x v="3636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x v="3637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x v="3638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x v="3639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x v="364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x v="3641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x v="3643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x v="3644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x v="3645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x v="3646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x v="364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x v="3648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x v="3649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x v="3650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x v="3651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x v="365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x v="3653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x v="365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x v="3658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x v="3659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x v="3663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x v="3664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x v="3665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x v="3666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x v="3669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x v="3670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x v="3671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x v="3673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x v="3675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x v="3676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x v="3677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x v="367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x v="3679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x v="3680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x v="3682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x v="3683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x v="3684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x v="3685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x v="3686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x v="3688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x v="3690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x v="3691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x v="3692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x v="3694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x v="369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x v="3697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x v="3698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x v="3699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x v="37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x v="3701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x v="370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x v="3705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x v="3706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x v="3707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x v="3708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x v="3709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x v="3710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x v="3711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x v="3712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x v="3713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x v="3714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x v="3715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x v="3716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x v="3717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x v="3718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x v="3719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x v="3720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x v="3723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x v="3725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x v="3726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x v="3727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x v="3728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x v="3729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x v="3730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x v="3731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x v="3732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x v="3733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x v="3734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x v="3735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x v="3736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x v="3737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x v="3738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x v="3739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x v="3741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x v="3742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x v="3743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x v="3744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x v="3745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x v="3746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x v="3747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x v="3748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x v="3749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x v="3751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x v="3754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x v="3755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x v="3756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x v="3757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x v="375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x v="3759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x v="3761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x v="3762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x v="3763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x v="3764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x v="3765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x v="3766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x v="376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x v="376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x v="377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x v="3771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x v="3772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x v="3773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x v="3775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x v="3777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x v="3778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x v="3779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x v="3780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x v="3782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x v="3783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x v="3784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x v="3786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x v="3787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x v="3789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x v="3790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x v="3791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x v="0"/>
    <n v="1436957022"/>
    <x v="379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x v="379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x v="3795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x v="379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x v="3799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x v="3800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x v="3801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x v="3802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x v="0"/>
    <n v="1457133568"/>
    <x v="3803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x v="380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x v="3805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x v="3806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x v="3807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x v="3808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x v="3809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x v="3810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x v="3811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x v="3814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x v="3815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x v="3817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x v="3818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x v="3819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x v="3820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x v="3823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x v="3824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x v="3826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x v="3829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x v="3830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x v="3831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x v="3832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x v="3835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x v="3836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x v="3837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x v="3840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x v="384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x v="384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x v="3846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x v="3847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x v="3850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x v="3851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x v="3852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x v="3853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x v="3854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x v="3855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x v="3857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x v="3858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x v="3859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x v="3861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x v="3862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x v="3863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x v="386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x v="3865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x v="3866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x v="3867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x v="3868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x v="3869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x v="3871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x v="3872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x v="3873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x v="3874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x v="387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x v="3876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x v="3877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x v="3878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x v="3879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x v="388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x v="3881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x v="3882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x v="3883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x v="3884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x v="3885"/>
    <b v="0"/>
    <n v="0"/>
    <b v="0"/>
    <s v="theater/musical"/>
    <n v="0"/>
    <n v="0"/>
    <x v="1"/>
    <x v="40"/>
  </r>
  <r>
    <n v="3886"/>
    <x v="3881"/>
    <n v="1"/>
    <n v="10000"/>
    <n v="0"/>
    <x v="1"/>
    <x v="2"/>
    <x v="2"/>
    <n v="1418275702"/>
    <x v="3886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x v="388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x v="3889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x v="3891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x v="3892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x v="3895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x v="3896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x v="3897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x v="3899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x v="3900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x v="390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x v="0"/>
    <n v="1429074240"/>
    <x v="3904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x v="3906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x v="3907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x v="3908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x v="3910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x v="3911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x v="3912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x v="3913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x v="3915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x v="3916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x v="3917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x v="3919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x v="392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x v="3921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x v="3923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x v="3924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x v="3925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x v="3926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x v="3927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x v="3929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x v="3931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x v="3932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x v="3934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x v="3936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x v="3937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x v="3938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x v="393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x v="3940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x v="3942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x v="3943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x v="3944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x v="3945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x v="3946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x v="3947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x v="3948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x v="395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x v="3953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x v="3955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x v="3956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x v="3957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x v="3958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x v="3961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x v="3962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x v="3964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x v="3965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x v="3966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x v="396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x v="3968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x v="3972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x v="3973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x v="3975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x v="3978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x v="3981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x v="398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x v="3987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x v="3988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x v="3989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x v="3990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x v="3991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x v="3992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x v="3993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x v="3994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x v="3995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x v="3996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x v="3998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x v="3999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x v="4000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x v="4002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x v="4003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x v="4004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x v="400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x v="4006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x v="4007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x v="4008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x v="4009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x v="4010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x v="4011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x v="4012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x v="401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x v="4014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x v="4015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x v="4016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x v="401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x v="4020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x v="4021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x v="4022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x v="402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x v="4024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x v="4026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x v="4028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x v="4029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x v="4030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x v="4031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x v="4032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x v="4033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x v="4034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x v="4035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x v="4037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x v="4038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x v="4039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x v="4040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x v="4041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x v="4042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x v="4043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x v="4044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x v="4047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x v="4049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x v="4050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x v="4051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x v="4053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x v="4056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x v="4058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x v="4059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x v="4061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x v="4062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x v="4063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x v="4064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x v="4065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x v="4066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x v="4067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x v="4068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x v="4069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x v="407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x v="4072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x v="4073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x v="4074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x v="4075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x v="4076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x v="4078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x v="4079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x v="4081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x v="4082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x v="4084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x v="408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x v="4086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x v="4087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x v="4088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x v="4090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x v="4092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x v="4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x v="4094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x v="4095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x v="4096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x v="409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x v="4098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x v="4099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x v="410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x v="4101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x v="4102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x v="4103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x v="410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x v="4107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x v="4108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x v="4109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x v="4110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x v="4111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d v="2015-07-22T22:00:00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1"/>
    <d v="2017-03-02T09:24:4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2"/>
    <d v="2016-02-15T11:51:23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3"/>
    <d v="2014-08-07T07:21:47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0"/>
    <x v="4"/>
    <d v="2015-12-19T15:01:1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2"/>
    <x v="5"/>
    <d v="2016-07-29T00:35:00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3"/>
    <x v="6"/>
    <d v="2014-06-13T20:44:10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2"/>
    <x v="7"/>
    <d v="2016-07-04T20:07:47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2"/>
    <x v="8"/>
    <d v="2016-04-15T16:00:00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2"/>
    <x v="9"/>
    <d v="2016-04-16T21:29:04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3"/>
    <x v="10"/>
    <d v="2014-06-24T20:37:5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2"/>
    <x v="11"/>
    <d v="2016-08-21T22:00:00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3"/>
    <x v="12"/>
    <d v="2014-07-15T22:00:00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2"/>
    <x v="13"/>
    <d v="2016-06-23T15:27:00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3"/>
    <x v="14"/>
    <d v="2014-07-13T08:59:00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0"/>
    <x v="15"/>
    <d v="2015-09-27T15:14:00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3"/>
    <x v="16"/>
    <d v="2014-06-16T00:30:00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3"/>
    <x v="17"/>
    <d v="2014-11-04T13:33:42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3"/>
    <x v="18"/>
    <d v="2014-09-17T08:00:56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0"/>
    <x v="19"/>
    <d v="2015-07-20T14:35:34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0"/>
    <x v="20"/>
    <d v="2015-09-13T13:11:5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3"/>
    <x v="21"/>
    <d v="2014-09-26T10:03:09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3"/>
    <x v="22"/>
    <d v="2015-01-01T02:59:00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0"/>
    <x v="23"/>
    <d v="2015-04-30T10:20:00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0"/>
    <x v="24"/>
    <d v="2015-09-15T14:39:00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0"/>
    <x v="25"/>
    <d v="2016-01-08T19:36: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3"/>
    <x v="26"/>
    <d v="2014-08-17T07:22:24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3"/>
    <x v="27"/>
    <d v="2014-11-15T23:57:1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0"/>
    <x v="28"/>
    <d v="2015-12-16T18:08:04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3"/>
    <x v="29"/>
    <d v="2014-07-22T11:09:28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"/>
    <x v="30"/>
    <d v="2014-08-21T02:01:5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2"/>
    <x v="31"/>
    <d v="2016-01-25T14:00:34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2"/>
    <x v="32"/>
    <d v="2016-05-12T22:59:00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0"/>
    <x v="33"/>
    <d v="2015-11-08T11:51:4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"/>
    <x v="34"/>
    <d v="2014-08-05T02:43:21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0"/>
    <x v="35"/>
    <d v="2015-04-27T19:00:00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0"/>
    <x v="36"/>
    <d v="2015-04-04T01:22:0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0"/>
    <x v="37"/>
    <d v="2015-02-27T11:37:5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4"/>
    <x v="38"/>
    <d v="2013-05-10T20:22:2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"/>
    <x v="39"/>
    <d v="2014-05-25T17:59:00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3"/>
    <x v="40"/>
    <d v="2014-06-18T23:00:0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3"/>
    <x v="41"/>
    <d v="2014-10-05T08:39:14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3"/>
    <x v="42"/>
    <d v="2014-12-28T10:20:2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3"/>
    <x v="43"/>
    <d v="2014-07-12T19:00:00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3"/>
    <x v="44"/>
    <d v="2014-10-06T21:22:17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2"/>
    <x v="45"/>
    <d v="2016-04-27T09:58:27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0"/>
    <x v="46"/>
    <d v="2015-12-15T18:09:3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3"/>
    <x v="47"/>
    <d v="2014-12-19T15:40:07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0"/>
    <x v="48"/>
    <d v="2015-03-01T07:00:00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0"/>
    <x v="49"/>
    <d v="2015-10-23T23:14:05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3"/>
    <x v="50"/>
    <d v="2015-01-30T12:00: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0"/>
    <x v="51"/>
    <d v="2015-08-10T17:17:1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3"/>
    <x v="52"/>
    <d v="2014-07-17T11:50:46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3"/>
    <x v="53"/>
    <d v="2014-04-04T17:00:00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0"/>
    <x v="54"/>
    <d v="2015-12-25T12:07: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2"/>
    <x v="55"/>
    <d v="2016-05-27T18:15:16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0"/>
    <x v="56"/>
    <d v="2015-06-08T11:00:00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0"/>
    <x v="57"/>
    <d v="2015-04-25T14:59:22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3"/>
    <x v="58"/>
    <d v="2014-11-19T13:52:52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0"/>
    <x v="59"/>
    <d v="2015-09-14T16:00:00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3"/>
    <x v="60"/>
    <d v="2014-03-22T19:00:00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4"/>
    <x v="61"/>
    <d v="2013-06-06T14:32:3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4"/>
    <x v="62"/>
    <d v="2013-03-03T14:11:1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4"/>
    <x v="63"/>
    <d v="2013-12-27T23:59:00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4"/>
    <x v="64"/>
    <d v="2013-07-07T19:26:21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3"/>
    <x v="65"/>
    <d v="2014-08-11T00:59:00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2"/>
    <x v="66"/>
    <d v="2016-07-18T15:23:40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5"/>
    <x v="67"/>
    <d v="2012-07-15T09:00:04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3"/>
    <x v="68"/>
    <d v="2014-02-23T08:39:51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"/>
    <x v="69"/>
    <d v="2011-10-02T01:59:00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6"/>
    <x v="70"/>
    <d v="2011-09-04T16:30:45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5"/>
    <x v="71"/>
    <d v="2012-05-28T01:30:5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5"/>
    <x v="72"/>
    <d v="2012-11-14T19:00:00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6"/>
    <x v="73"/>
    <d v="2011-05-02T22:59: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0"/>
    <x v="74"/>
    <d v="2016-01-21T06:41:35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4"/>
    <x v="75"/>
    <d v="2013-04-23T00:01:12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6"/>
    <x v="76"/>
    <d v="2011-12-27T12:35:58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5"/>
    <x v="77"/>
    <d v="2012-05-20T21:59:00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2"/>
    <x v="78"/>
    <d v="2016-09-01T12:32: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3"/>
    <x v="79"/>
    <d v="2014-04-25T13:38:13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4"/>
    <x v="80"/>
    <d v="2013-12-09T21:00:56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5"/>
    <x v="81"/>
    <d v="2012-07-13T22:02:00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6"/>
    <x v="82"/>
    <d v="2011-10-09T14:41: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0"/>
    <x v="83"/>
    <d v="2015-02-22T06:30:00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6"/>
    <x v="84"/>
    <d v="2011-05-15T13:11:26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6"/>
    <x v="85"/>
    <d v="2011-09-22T22:00:37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0"/>
    <x v="86"/>
    <d v="2015-12-27T09:20:45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7"/>
    <x v="87"/>
    <d v="2010-06-02T20:41:00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3"/>
    <x v="88"/>
    <d v="2014-06-22T10:48:51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4"/>
    <x v="89"/>
    <d v="2013-06-02T13:03:12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6"/>
    <x v="90"/>
    <d v="2011-07-12T02:08:19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6"/>
    <x v="91"/>
    <d v="2011-05-17T04:39:24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2"/>
    <x v="92"/>
    <d v="2017-02-01T03:00:00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5"/>
    <x v="93"/>
    <d v="2012-07-03T16:00:00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3"/>
    <x v="94"/>
    <d v="2014-04-07T12:13:42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5"/>
    <x v="95"/>
    <d v="2012-02-25T19:07:21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7"/>
    <x v="96"/>
    <d v="2010-07-31T22:00:00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6"/>
    <x v="97"/>
    <d v="2011-07-11T22:14:42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5"/>
    <x v="98"/>
    <d v="2012-12-07T18:30:0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4"/>
    <x v="99"/>
    <d v="2014-01-22T16:39:59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5"/>
    <x v="100"/>
    <d v="2012-11-04T14:04:46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5"/>
    <x v="101"/>
    <d v="2013-01-24T13:38:3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7"/>
    <x v="102"/>
    <d v="2010-12-22T22:08:53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3"/>
    <x v="103"/>
    <d v="2014-03-07T14:20:30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6"/>
    <x v="104"/>
    <d v="2011-04-02T20:00:0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2"/>
    <x v="105"/>
    <d v="2016-05-13T19:00:00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5"/>
    <x v="106"/>
    <d v="2012-04-02T13:38:21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6"/>
    <x v="107"/>
    <d v="2011-04-24T18:34: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4"/>
    <x v="108"/>
    <d v="2013-05-31T09:42:50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6"/>
    <x v="109"/>
    <d v="2011-02-25T19:37:10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4"/>
    <x v="110"/>
    <d v="2013-11-14T00:59:00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0"/>
    <x v="111"/>
    <d v="2015-05-31T02:59:47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3"/>
    <x v="112"/>
    <d v="2014-04-12T21:00:00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6"/>
    <x v="113"/>
    <d v="2011-08-06T10:00: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6"/>
    <x v="114"/>
    <d v="2012-01-13T01:34:48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5"/>
    <x v="115"/>
    <d v="2012-02-04T12:44:0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6"/>
    <x v="116"/>
    <d v="2011-04-08T05:55:55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7"/>
    <x v="117"/>
    <d v="2010-06-09T14:00:00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6"/>
    <x v="118"/>
    <d v="2011-07-28T20:17: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6"/>
    <x v="119"/>
    <d v="2011-08-13T18:00:00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2"/>
    <x v="120"/>
    <d v="2016-10-02T20:11:4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0"/>
    <x v="121"/>
    <d v="2015-04-18T05:16:0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2"/>
    <x v="122"/>
    <d v="2016-10-10T05:21:47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3"/>
    <x v="123"/>
    <d v="2014-10-28T17:00:0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0"/>
    <x v="124"/>
    <d v="2015-05-15T17:17:22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2"/>
    <x v="125"/>
    <d v="2017-02-03T18:51:20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0"/>
    <x v="126"/>
    <d v="2015-06-10T21:00:00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0"/>
    <x v="127"/>
    <d v="2015-04-03T08:59:01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2"/>
    <x v="128"/>
    <d v="2016-10-20T00:28:13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3"/>
    <x v="129"/>
    <d v="2014-10-30T17:29:43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3"/>
    <x v="130"/>
    <d v="2014-06-16T15:16:00"/>
    <n v="0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2"/>
    <x v="131"/>
    <d v="2016-07-05T19:00:0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3"/>
    <x v="132"/>
    <d v="2014-11-07T15:30:0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2"/>
    <x v="133"/>
    <d v="2016-05-31T12:31:0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0"/>
    <x v="134"/>
    <d v="2015-09-04T12:00:0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3"/>
    <x v="135"/>
    <d v="2014-07-01T14:00:00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0"/>
    <x v="136"/>
    <d v="2015-05-16T05:16:0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0"/>
    <x v="137"/>
    <d v="2015-10-12T08:46:33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0"/>
    <x v="138"/>
    <d v="2015-07-31T23:59:00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0"/>
    <x v="139"/>
    <d v="2015-07-12T17:06:1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0"/>
    <x v="140"/>
    <d v="2015-03-19T22:45:32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0"/>
    <x v="141"/>
    <d v="2015-05-30T22:40:23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3"/>
    <x v="142"/>
    <d v="2014-11-16T17:26:1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2"/>
    <x v="143"/>
    <d v="2016-09-03T00:55:0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0"/>
    <x v="144"/>
    <d v="2015-04-13T12:17:5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0"/>
    <x v="145"/>
    <d v="2015-08-11T08:00:5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2"/>
    <x v="146"/>
    <d v="2017-01-17T19:23:18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3"/>
    <x v="147"/>
    <d v="2015-01-08T13:18:0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2"/>
    <x v="148"/>
    <d v="2016-02-27T01:45:36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3"/>
    <x v="149"/>
    <d v="2014-12-25T03:00:00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0"/>
    <x v="150"/>
    <d v="2015-05-25T22:53:0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0"/>
    <x v="151"/>
    <d v="2015-06-18T08:13:1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3"/>
    <x v="152"/>
    <d v="2014-09-22T20:51:4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3"/>
    <x v="153"/>
    <d v="2014-12-02T10:04:04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0"/>
    <x v="154"/>
    <d v="2015-06-03T08:08:1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0"/>
    <x v="155"/>
    <d v="2015-07-23T08:25:3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3"/>
    <x v="156"/>
    <d v="2014-08-02T21:59:5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2"/>
    <x v="157"/>
    <d v="2016-02-26T16:52:5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3"/>
    <x v="158"/>
    <d v="2014-10-21T20:50:28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2"/>
    <x v="159"/>
    <d v="2016-07-03T05:25:4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0"/>
    <x v="160"/>
    <d v="2015-08-15T16:54:51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3"/>
    <x v="161"/>
    <d v="2014-07-02T11:29:55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3"/>
    <x v="162"/>
    <d v="2014-08-16T18:42: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0"/>
    <x v="163"/>
    <d v="2015-09-30T19:00:0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3"/>
    <x v="164"/>
    <d v="2014-09-19T13:18:21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0"/>
    <x v="165"/>
    <d v="2016-01-12T10:48:44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2"/>
    <x v="166"/>
    <d v="2017-01-15T20:49:22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0"/>
    <x v="167"/>
    <d v="2015-08-04T17:15:35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0"/>
    <x v="168"/>
    <d v="2015-03-19T14:02:50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3"/>
    <x v="169"/>
    <d v="2014-10-18T07:07: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0"/>
    <x v="170"/>
    <d v="2015-08-30T00:28:0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2"/>
    <x v="171"/>
    <d v="2016-08-11T23:20:14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0"/>
    <x v="172"/>
    <d v="2015-03-19T03:28:43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0"/>
    <x v="173"/>
    <d v="2015-02-28T08:45:08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0"/>
    <x v="174"/>
    <d v="2015-05-08T13:12:56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3"/>
    <x v="175"/>
    <d v="2014-08-29T13:40:1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0"/>
    <x v="176"/>
    <d v="2015-08-05T14:46:39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0"/>
    <x v="177"/>
    <d v="2015-03-23T19:08:46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0"/>
    <x v="178"/>
    <d v="2015-11-26T18:55:45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2"/>
    <x v="179"/>
    <d v="2016-03-03T20:55:55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0"/>
    <x v="180"/>
    <d v="2015-04-13T14:00:00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0"/>
    <x v="181"/>
    <d v="2015-06-22T12:48:1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2"/>
    <x v="182"/>
    <d v="2017-01-06T19:17:12"/>
    <n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3"/>
    <x v="183"/>
    <d v="2014-11-26T15:26:5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3"/>
    <x v="184"/>
    <d v="2014-08-31T22:59:00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2"/>
    <x v="185"/>
    <d v="2016-08-18T16:52:19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"/>
    <x v="186"/>
    <d v="2017-03-03T15:00:0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0"/>
    <x v="187"/>
    <d v="2015-07-21T01:59:00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3"/>
    <x v="188"/>
    <d v="2014-09-04T23:23:35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2"/>
    <x v="189"/>
    <d v="2016-09-03T11:34:37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2"/>
    <x v="190"/>
    <d v="2016-06-16T10:37:26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0"/>
    <x v="191"/>
    <d v="2015-10-02T05:35:38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3"/>
    <x v="192"/>
    <d v="2014-10-17T14:00:32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3"/>
    <x v="193"/>
    <d v="2014-11-28T18:26:06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2"/>
    <x v="194"/>
    <d v="2016-03-06T18:55:3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0"/>
    <x v="195"/>
    <d v="2015-07-10T11:05:32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0"/>
    <x v="196"/>
    <d v="2015-10-10T16:00:00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"/>
    <x v="197"/>
    <d v="2017-02-17T16:00:0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3"/>
    <x v="198"/>
    <d v="2014-10-05T04:12:0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2"/>
    <x v="199"/>
    <d v="2016-08-31T21:58:22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3"/>
    <x v="200"/>
    <d v="2014-09-14T21:00: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0"/>
    <x v="201"/>
    <d v="2015-02-08T14:38:49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0"/>
    <x v="202"/>
    <d v="2015-10-08T15:59:0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3"/>
    <x v="203"/>
    <d v="2015-01-29T15:21:0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2"/>
    <x v="204"/>
    <d v="2016-08-04T09:00:03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0"/>
    <x v="205"/>
    <d v="2015-10-06T10:10:2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2"/>
    <x v="206"/>
    <d v="2016-08-05T19:06:23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3"/>
    <x v="207"/>
    <d v="2015-01-03T23:43:58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3"/>
    <x v="208"/>
    <d v="2014-12-16T03:52:47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0"/>
    <x v="209"/>
    <d v="2015-07-10T17:08:55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0"/>
    <x v="210"/>
    <d v="2015-10-01T00:00:00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0"/>
    <x v="211"/>
    <d v="2015-09-18T22:50:17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2"/>
    <x v="212"/>
    <d v="2016-04-16T15:08:4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0"/>
    <x v="213"/>
    <d v="2015-08-16T09:06:4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0"/>
    <x v="214"/>
    <d v="2015-03-06T10:22:29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2"/>
    <x v="215"/>
    <d v="2016-02-17T18:59:0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0"/>
    <x v="216"/>
    <d v="2015-04-22T17:00:37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3"/>
    <x v="217"/>
    <d v="2014-12-28T10:22:2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0"/>
    <x v="218"/>
    <d v="2015-05-15T10:04:49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2"/>
    <x v="219"/>
    <d v="2016-04-01T01:59:00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0"/>
    <x v="220"/>
    <d v="2015-08-20T15:06:00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0"/>
    <x v="221"/>
    <d v="2015-03-28T14:06:04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0"/>
    <x v="222"/>
    <d v="2015-03-26T21:39:0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2"/>
    <x v="223"/>
    <d v="2016-05-21T20:05:0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0"/>
    <x v="224"/>
    <d v="2015-07-10T00:38:46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2"/>
    <x v="225"/>
    <d v="2016-04-08T17:04:14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0"/>
    <x v="226"/>
    <d v="2015-05-31T04:29:0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0"/>
    <x v="227"/>
    <d v="2015-07-09T16:27:21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0"/>
    <x v="228"/>
    <d v="2015-06-01T11:28:25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2"/>
    <x v="229"/>
    <d v="2016-02-13T17:24:57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0"/>
    <x v="230"/>
    <d v="2015-06-04T13:39:1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0"/>
    <x v="231"/>
    <d v="2016-01-02T18:00:51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0"/>
    <x v="232"/>
    <d v="2015-02-27T14:49:06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2"/>
    <x v="233"/>
    <d v="2016-09-29T16:52:52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0"/>
    <x v="234"/>
    <d v="2015-06-20T19:50:5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0"/>
    <x v="235"/>
    <d v="2015-07-09T16:48:17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0"/>
    <x v="236"/>
    <d v="2016-01-04T19:00:0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2"/>
    <x v="237"/>
    <d v="2016-03-08T08:51:0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2"/>
    <x v="238"/>
    <d v="2016-12-30T04:00:0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0"/>
    <x v="239"/>
    <d v="2015-11-08T07:00:0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4"/>
    <x v="240"/>
    <d v="2013-05-05T12:00:1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3"/>
    <x v="241"/>
    <d v="2014-12-21T11:45:0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6"/>
    <x v="242"/>
    <d v="2011-12-20T06:49:50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3"/>
    <x v="243"/>
    <d v="2014-02-21T20:08:2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7"/>
    <x v="244"/>
    <d v="2010-03-16T02:06:00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5"/>
    <x v="245"/>
    <d v="2012-08-15T20:16:25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7"/>
    <x v="246"/>
    <d v="2010-12-18T04:43:25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7"/>
    <x v="247"/>
    <d v="2010-10-15T22:39:00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6"/>
    <x v="248"/>
    <d v="2012-01-07T13:35:0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7"/>
    <x v="249"/>
    <d v="2010-08-22T12:40:0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4"/>
    <x v="250"/>
    <d v="2013-06-06T08:34:5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5"/>
    <x v="251"/>
    <d v="2012-05-16T14:00:00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7"/>
    <x v="252"/>
    <d v="2010-05-31T22:59:00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5"/>
    <x v="253"/>
    <d v="2012-02-15T10:37:1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0"/>
    <x v="254"/>
    <d v="2015-10-16T21:00:00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6"/>
    <x v="255"/>
    <d v="2011-03-16T06:38:02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4"/>
    <x v="256"/>
    <d v="2013-03-16T13:27:4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"/>
    <x v="257"/>
    <d v="2016-05-19T10:02:4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6"/>
    <x v="258"/>
    <d v="2011-06-17T20:14:26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0"/>
    <x v="259"/>
    <d v="2015-04-08T12:42:49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7"/>
    <x v="260"/>
    <d v="2010-07-17T04:59:00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5"/>
    <x v="261"/>
    <d v="2012-06-07T09:55:00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6"/>
    <x v="262"/>
    <d v="2011-02-26T00:57:08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5"/>
    <x v="263"/>
    <d v="2012-09-27T17:54:5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5"/>
    <x v="264"/>
    <d v="2012-05-11T09:53:1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7"/>
    <x v="265"/>
    <d v="2010-05-10T15:16:00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7"/>
    <x v="266"/>
    <d v="2010-04-22T22:51:00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3"/>
    <x v="267"/>
    <d v="2014-06-25T05:51:39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6"/>
    <x v="268"/>
    <d v="2011-11-06T23:39:38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1"/>
    <x v="269"/>
    <d v="2017-02-21T23:43:42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6"/>
    <x v="270"/>
    <d v="2011-05-24T23:00:00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4"/>
    <x v="271"/>
    <d v="2014-01-02T03:00:00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7"/>
    <x v="272"/>
    <d v="2010-04-28T13:49:00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6"/>
    <x v="273"/>
    <d v="2011-07-03T06:57:46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5"/>
    <x v="274"/>
    <d v="2012-04-05T01:59:00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5"/>
    <x v="275"/>
    <d v="2012-11-09T20:46:0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5"/>
    <x v="276"/>
    <d v="2012-04-27T19:57:54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0"/>
    <x v="277"/>
    <d v="2015-05-23T16:23:39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5"/>
    <x v="278"/>
    <d v="2012-10-11T19:58:5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1"/>
    <x v="279"/>
    <d v="2017-02-26T21:01:0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3"/>
    <x v="280"/>
    <d v="2014-05-30T09:10:35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8"/>
    <x v="281"/>
    <d v="2009-08-10T14:26:00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7"/>
    <x v="282"/>
    <d v="2010-02-22T17:00:00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6"/>
    <x v="283"/>
    <d v="2011-05-31T23:59:00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6"/>
    <x v="284"/>
    <d v="2012-01-21T12:43:00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4"/>
    <x v="285"/>
    <d v="2013-09-19T13:08:48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4"/>
    <x v="286"/>
    <d v="2013-03-25T13:35:2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5"/>
    <x v="287"/>
    <d v="2012-11-01T23:00:00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5"/>
    <x v="288"/>
    <d v="2012-06-25T23:03:13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4"/>
    <x v="289"/>
    <d v="2013-11-02T05:57:14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7"/>
    <x v="290"/>
    <d v="2011-02-02T02:59:00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4"/>
    <x v="291"/>
    <d v="2013-04-30T19:01:00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6"/>
    <x v="292"/>
    <d v="2011-10-28T22:59:00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3"/>
    <x v="293"/>
    <d v="2014-04-20T11:01:5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7"/>
    <x v="294"/>
    <d v="2010-07-19T11:00: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4"/>
    <x v="295"/>
    <d v="2013-10-31T19:00:00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5"/>
    <x v="296"/>
    <d v="2012-09-07T06:24:4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0"/>
    <x v="297"/>
    <d v="2015-04-30T22:59:00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3"/>
    <x v="298"/>
    <d v="2014-05-09T16:00:00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7"/>
    <x v="299"/>
    <d v="2010-11-17T01:24:20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6"/>
    <x v="300"/>
    <d v="2011-04-24T18:02:18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4"/>
    <x v="301"/>
    <d v="2013-03-19T11:42:1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5"/>
    <x v="302"/>
    <d v="2012-02-24T15:33:58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5"/>
    <x v="303"/>
    <d v="2012-06-01T20:42:26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5"/>
    <x v="304"/>
    <d v="2012-08-31T21:00:00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5"/>
    <x v="305"/>
    <d v="2012-03-10T10:07:29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4"/>
    <x v="306"/>
    <d v="2013-03-20T14:05:33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4"/>
    <x v="307"/>
    <d v="2013-02-07T17:40:0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6"/>
    <x v="308"/>
    <d v="2011-03-10T11:40:10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5"/>
    <x v="309"/>
    <d v="2012-09-03T13:02:1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6"/>
    <x v="310"/>
    <d v="2011-10-19T21:00:0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6"/>
    <x v="311"/>
    <d v="2012-01-01T02:59:00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4"/>
    <x v="312"/>
    <d v="2013-04-14T16:03: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7"/>
    <x v="313"/>
    <d v="2010-08-11T10:59:00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4"/>
    <x v="314"/>
    <d v="2013-03-01T14:59:48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5"/>
    <x v="315"/>
    <d v="2012-08-22T13:32:14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3"/>
    <x v="316"/>
    <d v="2014-12-10T23:59:00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4"/>
    <x v="317"/>
    <d v="2013-12-11T11:14:4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4"/>
    <x v="318"/>
    <d v="2013-03-26T18:55:51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8"/>
    <x v="319"/>
    <d v="2010-02-02T02:59:00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0"/>
    <x v="320"/>
    <d v="2015-12-22T18:00:0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"/>
    <x v="321"/>
    <d v="2016-11-08T06:43:0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"/>
    <x v="322"/>
    <d v="2016-05-13T08:40:48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"/>
    <x v="323"/>
    <d v="2016-12-21T02:59:00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0"/>
    <x v="324"/>
    <d v="2015-08-01T10:01:48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"/>
    <x v="325"/>
    <d v="2016-12-19T23:30:33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1"/>
    <x v="326"/>
    <d v="2017-03-14T17:57:00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0"/>
    <x v="327"/>
    <d v="2015-03-22T03:00:00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0"/>
    <x v="328"/>
    <d v="2015-10-31T23:00:00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0"/>
    <x v="329"/>
    <d v="2015-11-06T23:00:00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4"/>
    <x v="330"/>
    <d v="2013-05-16T22:59:0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"/>
    <x v="331"/>
    <d v="2016-06-17T08:57:14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0"/>
    <x v="332"/>
    <d v="2015-10-28T03:00:00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"/>
    <x v="333"/>
    <d v="2016-04-07T09:16:3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0"/>
    <x v="334"/>
    <d v="2015-05-15T14:00:00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0"/>
    <x v="335"/>
    <d v="2015-05-08T17:00:00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0"/>
    <x v="336"/>
    <d v="2015-11-13T10:18:3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0"/>
    <x v="337"/>
    <d v="2015-03-13T21:05:08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"/>
    <x v="338"/>
    <d v="2016-09-02T20:00:00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0"/>
    <x v="339"/>
    <d v="2015-04-29T13:14:2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1"/>
    <x v="340"/>
    <d v="2017-03-08T16:00:0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3"/>
    <x v="341"/>
    <d v="2014-09-30T22:59:00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"/>
    <x v="342"/>
    <d v="2016-04-29T13:44:25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3"/>
    <x v="343"/>
    <d v="2014-11-13T22:00:00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0"/>
    <x v="344"/>
    <d v="2015-05-31T21:20:00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0"/>
    <x v="345"/>
    <d v="2015-05-20T17:39:50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0"/>
    <x v="346"/>
    <d v="2015-10-14T07:00:2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0"/>
    <x v="347"/>
    <d v="2015-11-14T07:53:2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0"/>
    <x v="348"/>
    <d v="2015-08-21T09:05:16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1"/>
    <x v="349"/>
    <d v="2017-02-24T06:58:28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"/>
    <x v="350"/>
    <d v="2016-09-10T22:59:0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"/>
    <x v="351"/>
    <d v="2016-04-07T17:09:1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3"/>
    <x v="352"/>
    <d v="2014-10-07T23:01:08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0"/>
    <x v="353"/>
    <d v="2015-11-19T15:00:19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"/>
    <x v="354"/>
    <d v="2016-04-08T13:52:01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3"/>
    <x v="355"/>
    <d v="2014-12-01T03:03:14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"/>
    <x v="356"/>
    <d v="2016-03-16T13:16:33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0"/>
    <x v="357"/>
    <d v="2015-04-24T00:19:5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2"/>
    <x v="358"/>
    <d v="2016-06-15T10:00:00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"/>
    <x v="359"/>
    <d v="2014-11-14T00:12:00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0"/>
    <x v="360"/>
    <d v="2015-07-22T22:11: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"/>
    <x v="361"/>
    <d v="2014-11-22T20:01:46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"/>
    <x v="362"/>
    <d v="2014-08-07T19:00:00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7"/>
    <x v="363"/>
    <d v="2010-05-02T14:22:00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"/>
    <x v="364"/>
    <d v="2014-06-20T22:59:00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"/>
    <x v="365"/>
    <d v="2014-02-28T09:33:19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5"/>
    <x v="366"/>
    <d v="2012-05-20T14:01:58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4"/>
    <x v="367"/>
    <d v="2013-04-30T23:59:00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0"/>
    <x v="368"/>
    <d v="2015-03-15T08:32:0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6"/>
    <x v="369"/>
    <d v="2012-01-15T08:14:2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2"/>
    <x v="370"/>
    <d v="2017-01-06T14:05:0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5"/>
    <x v="371"/>
    <d v="2013-02-01T13:25:39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2"/>
    <x v="372"/>
    <d v="2016-04-05T11:00:00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5"/>
    <x v="373"/>
    <d v="2012-07-18T16:53:18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6"/>
    <x v="374"/>
    <d v="2011-09-16T16:20:31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"/>
    <x v="375"/>
    <d v="2014-03-01T12:18:0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2"/>
    <x v="376"/>
    <d v="2016-08-25T05:51:5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0"/>
    <x v="377"/>
    <d v="2015-11-14T02:01:00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2"/>
    <x v="378"/>
    <d v="2016-01-25T18:52:00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5"/>
    <x v="379"/>
    <d v="2012-05-03T11:31:12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0"/>
    <x v="380"/>
    <d v="2016-01-23T12:16:32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5"/>
    <x v="381"/>
    <d v="2012-07-30T00:00:0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5"/>
    <x v="382"/>
    <d v="2012-09-06T12:01:40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"/>
    <x v="383"/>
    <d v="2014-05-18T21:49:19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"/>
    <x v="384"/>
    <d v="2015-01-06T13:45:47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"/>
    <x v="385"/>
    <d v="2014-11-21T10:01:41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0"/>
    <x v="386"/>
    <d v="2015-08-10T17:49:51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0"/>
    <x v="387"/>
    <d v="2015-08-15T01:00:00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2"/>
    <x v="388"/>
    <d v="2016-07-27T20:49:40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"/>
    <x v="389"/>
    <d v="2014-03-07T17:59:00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0"/>
    <x v="390"/>
    <d v="2015-05-07T19:52:52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6"/>
    <x v="391"/>
    <d v="2011-12-17T19:59:00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6"/>
    <x v="392"/>
    <d v="2011-09-07T22:00:0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4"/>
    <x v="393"/>
    <d v="2013-10-10T12:00:52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2"/>
    <x v="394"/>
    <d v="2016-04-17T13:38:0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5"/>
    <x v="395"/>
    <d v="2012-04-27T16:32:00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5"/>
    <x v="396"/>
    <d v="2012-07-07T08:33:26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7"/>
    <x v="397"/>
    <d v="2010-08-31T22:44:00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0"/>
    <x v="398"/>
    <d v="2015-04-29T14:02:0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2"/>
    <x v="399"/>
    <d v="2016-12-14T07:00:00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"/>
    <x v="400"/>
    <d v="2014-05-16T22:30:00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6"/>
    <x v="401"/>
    <d v="2011-08-07T15:12:50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0"/>
    <x v="402"/>
    <d v="2015-11-05T08:56:57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6"/>
    <x v="403"/>
    <d v="2011-08-10T02:08:0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"/>
    <x v="404"/>
    <d v="2014-02-05T18:04:00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"/>
    <x v="405"/>
    <d v="2014-03-05T21:02:19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6"/>
    <x v="406"/>
    <d v="2011-05-09T00:59:00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6"/>
    <x v="407"/>
    <d v="2011-11-19T16:54:10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4"/>
    <x v="408"/>
    <d v="2013-11-05T13:39:50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2"/>
    <x v="409"/>
    <d v="2016-07-22T15:42:24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0"/>
    <x v="410"/>
    <d v="2015-06-18T18:33:1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4"/>
    <x v="411"/>
    <d v="2013-12-22T00:00:00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5"/>
    <x v="412"/>
    <d v="2012-07-25T12:49:38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5"/>
    <x v="413"/>
    <d v="2012-07-19T16:03:31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4"/>
    <x v="414"/>
    <d v="2013-10-11T20:31:0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"/>
    <x v="415"/>
    <d v="2014-10-17T07:00:00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"/>
    <x v="416"/>
    <d v="2014-02-08T04:30:3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4"/>
    <x v="417"/>
    <d v="2013-04-07T23:33:00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0"/>
    <x v="418"/>
    <d v="2015-07-23T01:46:3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4"/>
    <x v="419"/>
    <d v="2013-06-29T15:13:07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"/>
    <x v="420"/>
    <d v="2014-03-13T23:40:31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0"/>
    <x v="421"/>
    <d v="2015-08-21T06:47:36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"/>
    <x v="422"/>
    <d v="2014-09-11T01:14:57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4"/>
    <x v="423"/>
    <d v="2013-06-05T17:13:5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5"/>
    <x v="424"/>
    <d v="2012-03-26T03:01:3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0"/>
    <x v="425"/>
    <d v="2015-11-27T16:40:0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2"/>
    <x v="426"/>
    <d v="2016-03-01T12:05:14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0"/>
    <x v="427"/>
    <d v="2015-10-22T13:59:0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"/>
    <x v="428"/>
    <d v="2014-06-16T17:00:00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8"/>
    <x v="429"/>
    <d v="2009-11-26T23:59:0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4"/>
    <x v="430"/>
    <d v="2013-09-10T21:34:27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2"/>
    <x v="431"/>
    <d v="2016-07-05T15:54:4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0"/>
    <x v="432"/>
    <d v="2015-10-21T12:26:21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0"/>
    <x v="433"/>
    <d v="2015-10-11T10:07:02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4"/>
    <x v="434"/>
    <d v="2013-12-01T16:01:4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4"/>
    <x v="435"/>
    <d v="2013-09-13T12:56:2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4"/>
    <x v="436"/>
    <d v="2013-07-31T03:41:53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2"/>
    <x v="437"/>
    <d v="2016-10-08T02:38:46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0"/>
    <x v="438"/>
    <d v="2015-11-18T02:15:5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3"/>
    <x v="439"/>
    <d v="2014-10-17T13:16:58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2"/>
    <x v="440"/>
    <d v="2016-03-24T17:39:1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4"/>
    <x v="441"/>
    <d v="2013-11-02T14:03:16"/>
    <n v="0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0"/>
    <x v="442"/>
    <d v="2015-02-19T16:19:4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3"/>
    <x v="443"/>
    <d v="2014-02-09T19:21:4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6"/>
    <x v="444"/>
    <d v="2012-02-15T16:46:01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0"/>
    <x v="445"/>
    <d v="2015-05-21T03:02:5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0"/>
    <x v="446"/>
    <d v="2015-03-03T21:00:20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4"/>
    <x v="447"/>
    <d v="2013-03-23T07:19:23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"/>
    <x v="448"/>
    <d v="2014-05-14T13:11:3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4"/>
    <x v="449"/>
    <d v="2013-10-17T08:38:0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"/>
    <x v="450"/>
    <d v="2014-02-14T17:43:20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4"/>
    <x v="451"/>
    <d v="2014-01-25T12:09:51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0"/>
    <x v="452"/>
    <d v="2015-05-13T11:53:35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0"/>
    <x v="453"/>
    <d v="2015-02-19T14:47:5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"/>
    <x v="454"/>
    <d v="2014-11-26T08:14:0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5"/>
    <x v="455"/>
    <d v="2012-04-16T19:31:0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4"/>
    <x v="456"/>
    <d v="2013-10-21T22:59:00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3"/>
    <x v="457"/>
    <d v="2014-08-16T13:25:12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4"/>
    <x v="458"/>
    <d v="2013-05-14T11:47:40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6"/>
    <x v="459"/>
    <d v="2011-11-13T11:22:07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"/>
    <x v="460"/>
    <d v="2014-05-31T23:00:0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4"/>
    <x v="461"/>
    <d v="2013-06-02T15:19:27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6"/>
    <x v="462"/>
    <d v="2011-08-09T22:02:21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6"/>
    <x v="463"/>
    <d v="2011-09-24T12:02:33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2"/>
    <x v="464"/>
    <d v="2016-05-18T15:22:15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"/>
    <x v="465"/>
    <d v="2014-06-26T21:52:54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5"/>
    <x v="466"/>
    <d v="2012-09-07T17:37:44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5"/>
    <x v="467"/>
    <d v="2012-09-28T11:18:54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5"/>
    <x v="468"/>
    <d v="2012-07-10T22:51:05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3"/>
    <x v="469"/>
    <d v="2014-09-05T18:45:24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4"/>
    <x v="470"/>
    <d v="2014-01-15T23:00:00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"/>
    <x v="471"/>
    <d v="2014-04-19T11:19:3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"/>
    <x v="472"/>
    <d v="2014-08-23T17:08:3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"/>
    <x v="473"/>
    <d v="2014-09-17T11:45:19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"/>
    <x v="474"/>
    <d v="2017-02-17T02:53:49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0"/>
    <x v="475"/>
    <d v="2015-05-05T21:04:03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"/>
    <x v="476"/>
    <d v="2014-06-02T22:59:00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5"/>
    <x v="477"/>
    <d v="2012-05-18T15:02:14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0"/>
    <x v="478"/>
    <d v="2015-04-01T15:51:49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"/>
    <x v="479"/>
    <d v="2014-11-21T05:47:15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4"/>
    <x v="480"/>
    <d v="2013-08-09T07:00:15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5"/>
    <x v="481"/>
    <d v="2012-10-10T11:08:0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2"/>
    <x v="482"/>
    <d v="2016-04-14T09:34:0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5"/>
    <x v="483"/>
    <d v="2013-01-28T23:44:3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0"/>
    <x v="484"/>
    <d v="2015-11-05T18:32:52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4"/>
    <x v="485"/>
    <d v="2013-05-17T07:08:19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3"/>
    <x v="486"/>
    <d v="2014-06-01T17:37:19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2"/>
    <x v="487"/>
    <d v="2016-12-25T10:16:34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2"/>
    <x v="488"/>
    <d v="2017-01-08T20:18:2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6"/>
    <x v="489"/>
    <d v="2012-01-05T06:33:00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5"/>
    <x v="490"/>
    <d v="2012-08-22T18:14:45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0"/>
    <x v="491"/>
    <d v="2016-01-27T18:34:59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2"/>
    <x v="492"/>
    <d v="2016-10-12T19:50:3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0"/>
    <x v="493"/>
    <d v="2015-05-20T12:25:38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3"/>
    <x v="494"/>
    <d v="2014-07-02T22:00:00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0"/>
    <x v="495"/>
    <d v="2015-07-16T14:51:45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4"/>
    <x v="496"/>
    <d v="2014-02-10T17:21:14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3"/>
    <x v="497"/>
    <d v="2014-12-25T00:00:0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6"/>
    <x v="498"/>
    <d v="2011-12-23T13:17:29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8"/>
    <x v="499"/>
    <d v="2009-10-12T15:59:00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7"/>
    <x v="500"/>
    <d v="2010-05-08T17:16:0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6"/>
    <x v="501"/>
    <d v="2011-07-09T00:37:31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5"/>
    <x v="502"/>
    <d v="2012-03-18T07:17:05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3"/>
    <x v="503"/>
    <d v="2015-01-17T07:38:23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5"/>
    <x v="504"/>
    <d v="2012-04-10T17:36:2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0"/>
    <x v="505"/>
    <d v="2015-12-24T21:21:26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"/>
    <x v="506"/>
    <d v="2013-08-10T08:15:2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5"/>
    <x v="507"/>
    <d v="2012-10-19T18:00:5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5"/>
    <x v="508"/>
    <d v="2012-05-25T09:14:00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0"/>
    <x v="509"/>
    <d v="2015-06-28T10:09:3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2"/>
    <x v="510"/>
    <d v="2016-02-29T23:13:59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4"/>
    <x v="511"/>
    <d v="2013-04-06T01:16:22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2"/>
    <x v="512"/>
    <d v="2016-11-20T13:48:47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2"/>
    <x v="513"/>
    <d v="2016-08-15T02:00:00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3"/>
    <x v="514"/>
    <d v="2014-08-09T09:44:07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0"/>
    <x v="515"/>
    <d v="2015-12-29T06:46:41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0"/>
    <x v="516"/>
    <d v="2015-05-27T13:41:2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1"/>
    <x v="517"/>
    <d v="2017-02-02T09:46:01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0"/>
    <x v="518"/>
    <d v="2015-09-06T09:46:0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5"/>
    <x v="519"/>
    <d v="2012-12-05T04:23:41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0"/>
    <x v="520"/>
    <d v="2015-12-10T11:51:0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2"/>
    <x v="521"/>
    <d v="2016-10-31T23:59:00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2"/>
    <x v="522"/>
    <d v="2016-03-20T18:58:45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0"/>
    <x v="523"/>
    <d v="2015-09-20T22:11:1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2"/>
    <x v="524"/>
    <d v="2016-06-01T12:12:4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3"/>
    <x v="525"/>
    <d v="2014-09-13T04:37:2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0"/>
    <x v="526"/>
    <d v="2015-08-07T12:00:0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1"/>
    <x v="527"/>
    <d v="2017-02-17T11:05:00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0"/>
    <x v="528"/>
    <d v="2015-06-21T16:20:00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2"/>
    <x v="529"/>
    <d v="2017-01-11T00:00:00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0"/>
    <x v="530"/>
    <d v="2015-06-23T21:00:00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2"/>
    <x v="531"/>
    <d v="2016-12-17T01:59: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2"/>
    <x v="532"/>
    <d v="2016-05-12T19:10:08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2"/>
    <x v="533"/>
    <d v="2016-05-16T05:26:05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0"/>
    <x v="534"/>
    <d v="2015-11-01T18:00:00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2"/>
    <x v="535"/>
    <d v="2017-01-06T08:05:0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0"/>
    <x v="536"/>
    <d v="2015-08-03T13:00:00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0"/>
    <x v="537"/>
    <d v="2015-11-04T14:26:3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2"/>
    <x v="538"/>
    <d v="2016-05-13T14:04:23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2"/>
    <x v="539"/>
    <d v="2016-07-04T20:11:47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0"/>
    <x v="540"/>
    <d v="2015-02-04T14:36:46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0"/>
    <x v="541"/>
    <d v="2015-10-28T20:07:14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2"/>
    <x v="542"/>
    <d v="2016-05-03T11:41:5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3"/>
    <x v="543"/>
    <d v="2014-10-31T21:12:4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2"/>
    <x v="544"/>
    <d v="2016-07-04T10:46:0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0"/>
    <x v="545"/>
    <d v="2015-11-15T10:13:09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0"/>
    <x v="546"/>
    <d v="2015-10-17T11:01:55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2"/>
    <x v="547"/>
    <d v="2016-02-10T11:42:44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0"/>
    <x v="548"/>
    <d v="2015-10-29T16:40:48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0"/>
    <x v="549"/>
    <d v="2015-07-08T10:17:0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1"/>
    <x v="550"/>
    <d v="2017-01-31T00:00:0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0"/>
    <x v="551"/>
    <d v="2015-08-01T12:53:0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0"/>
    <x v="552"/>
    <d v="2016-01-09T09:48:16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3"/>
    <x v="553"/>
    <d v="2014-11-14T13:16:3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3"/>
    <x v="554"/>
    <d v="2014-10-19T11:26:1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2"/>
    <x v="555"/>
    <d v="2016-06-12T03:29:03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0"/>
    <x v="556"/>
    <d v="2016-01-06T15:38:37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2"/>
    <x v="557"/>
    <d v="2016-12-02T18:36:4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0"/>
    <x v="558"/>
    <d v="2015-03-24T15:11:45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0"/>
    <x v="559"/>
    <d v="2015-12-13T01:47:4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3"/>
    <x v="560"/>
    <d v="2014-12-17T13:30:45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0"/>
    <x v="561"/>
    <d v="2015-10-26T10:48:3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2"/>
    <x v="562"/>
    <d v="2016-12-18T04:20:15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0"/>
    <x v="563"/>
    <d v="2015-02-16T20:40:4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2"/>
    <x v="564"/>
    <d v="2016-03-12T17:37:5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0"/>
    <x v="565"/>
    <d v="2015-07-10T13:50:49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2"/>
    <x v="566"/>
    <d v="2016-07-14T11:25:33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3"/>
    <x v="567"/>
    <d v="2015-01-01T15:13:14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0"/>
    <x v="568"/>
    <d v="2016-01-16T06:00:0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0"/>
    <x v="569"/>
    <d v="2016-01-01T15:20:12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2"/>
    <x v="570"/>
    <d v="2016-02-18T14:09:29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0"/>
    <x v="571"/>
    <d v="2015-07-26T22:59:0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0"/>
    <x v="572"/>
    <d v="2015-11-04T13:11:28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3"/>
    <x v="573"/>
    <d v="2015-01-17T20:12:00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2"/>
    <x v="574"/>
    <d v="2016-10-19T05:38:2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0"/>
    <x v="575"/>
    <d v="2015-06-13T11:37:2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0"/>
    <x v="576"/>
    <d v="2015-03-28T05:19:12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2"/>
    <x v="577"/>
    <d v="2016-05-20T09:08:2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0"/>
    <x v="578"/>
    <d v="2015-09-07T08:53:13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3"/>
    <x v="579"/>
    <d v="2014-12-25T15:27:0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2"/>
    <x v="580"/>
    <d v="2016-09-22T16:47:47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0"/>
    <x v="581"/>
    <d v="2015-08-01T19:18:24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0"/>
    <x v="582"/>
    <d v="2015-03-15T13:00:0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0"/>
    <x v="583"/>
    <d v="2015-03-19T16:31:27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0"/>
    <x v="584"/>
    <d v="2015-03-16T11:11:56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0"/>
    <x v="585"/>
    <d v="2015-11-30T19:00:0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0"/>
    <x v="586"/>
    <d v="2015-02-15T15:30:07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0"/>
    <x v="587"/>
    <d v="2015-04-16T13:10:33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2"/>
    <x v="588"/>
    <d v="2016-11-17T14:28:06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0"/>
    <x v="589"/>
    <d v="2015-07-08T09:44:59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2"/>
    <x v="590"/>
    <d v="2016-02-08T08:01:00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0"/>
    <x v="591"/>
    <d v="2015-07-22T08:02:1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3"/>
    <x v="592"/>
    <d v="2014-12-03T00:34:2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0"/>
    <x v="593"/>
    <d v="2015-04-06T10:15:45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2"/>
    <x v="594"/>
    <d v="2016-04-16T13:43:26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0"/>
    <x v="595"/>
    <d v="2015-05-03T20:40:3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2"/>
    <x v="596"/>
    <d v="2016-11-02T16:31:32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2"/>
    <x v="597"/>
    <d v="2016-07-31T11:00:0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3"/>
    <x v="598"/>
    <d v="2014-12-04T19:03:0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0"/>
    <x v="599"/>
    <d v="2015-03-08T10:16:0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0"/>
    <x v="600"/>
    <d v="2015-05-09T14:09:2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3"/>
    <x v="601"/>
    <d v="2014-12-26T15:35:39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0"/>
    <x v="602"/>
    <d v="2015-06-18T14:03:35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3"/>
    <x v="603"/>
    <d v="2014-08-14T10:20:2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3"/>
    <x v="604"/>
    <d v="2014-08-27T19:50:56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0"/>
    <x v="605"/>
    <d v="2015-08-23T03:35:08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0"/>
    <x v="606"/>
    <d v="2015-05-24T10:00:0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0"/>
    <x v="607"/>
    <d v="2015-11-22T15:48:56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0"/>
    <x v="608"/>
    <d v="2015-06-15T17:06:2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0"/>
    <x v="609"/>
    <d v="2015-11-28T20:49:0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0"/>
    <x v="610"/>
    <d v="2015-04-22T14:56:26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0"/>
    <x v="611"/>
    <d v="2016-01-19T08:27:17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2"/>
    <x v="612"/>
    <d v="2016-09-01T19:45:46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0"/>
    <x v="613"/>
    <d v="2015-09-30T23:59:00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2"/>
    <x v="614"/>
    <d v="2016-06-23T20:29:0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0"/>
    <x v="615"/>
    <d v="2015-09-24T21:55:59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"/>
    <x v="616"/>
    <d v="2017-02-25T04:01:47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0"/>
    <x v="617"/>
    <d v="2015-05-08T03:14: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0"/>
    <x v="618"/>
    <d v="2015-12-09T14:26:43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3"/>
    <x v="619"/>
    <d v="2014-11-25T11:36:3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3"/>
    <x v="620"/>
    <d v="2014-08-25T12:12:18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2"/>
    <x v="621"/>
    <d v="2016-07-07T18:42:17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2"/>
    <x v="622"/>
    <d v="2016-07-01T13:35:3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0"/>
    <x v="623"/>
    <d v="2015-05-27T19:13:17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0"/>
    <x v="624"/>
    <d v="2015-05-14T18:44:01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"/>
    <x v="625"/>
    <d v="2017-03-26T15:29:37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0"/>
    <x v="626"/>
    <d v="2015-08-15T08:22:00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2"/>
    <x v="627"/>
    <d v="2016-03-14T18:00:0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3"/>
    <x v="628"/>
    <d v="2014-07-13T11:37:37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2"/>
    <x v="629"/>
    <d v="2016-05-14T10:18:2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0"/>
    <x v="630"/>
    <d v="2015-09-06T00:10:0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2"/>
    <x v="631"/>
    <d v="2016-05-28T13:32:09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0"/>
    <x v="632"/>
    <d v="2015-11-25T11:49:25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2"/>
    <x v="633"/>
    <d v="2016-06-17T18:00:00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0"/>
    <x v="634"/>
    <d v="2015-02-26T17:17:09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0"/>
    <x v="635"/>
    <d v="2015-04-11T21:12:42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0"/>
    <x v="636"/>
    <d v="2015-06-06T05:47:0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"/>
    <x v="637"/>
    <d v="2017-02-25T18:04:00"/>
    <n v="0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1"/>
    <x v="638"/>
    <d v="2017-03-25T08:14:22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3"/>
    <x v="639"/>
    <d v="2014-10-13T08:59:5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2"/>
    <x v="640"/>
    <d v="2016-11-24T18:00:00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0"/>
    <x v="641"/>
    <d v="2015-08-13T08:40:48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0"/>
    <x v="642"/>
    <d v="2015-08-19T10:37:54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0"/>
    <x v="643"/>
    <d v="2015-05-31T10:24:35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3"/>
    <x v="644"/>
    <d v="2014-10-28T20:00:00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2"/>
    <x v="645"/>
    <d v="2016-08-11T19:37:5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3"/>
    <x v="646"/>
    <d v="2014-08-11T15:27:47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2"/>
    <x v="647"/>
    <d v="2016-03-17T12:25:49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3"/>
    <x v="648"/>
    <d v="2014-10-14T11:38:28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3"/>
    <x v="649"/>
    <d v="2014-09-16T16:53:33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3"/>
    <x v="650"/>
    <d v="2014-12-18T20:53:0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3"/>
    <x v="651"/>
    <d v="2014-12-12T19:25:1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2"/>
    <x v="652"/>
    <d v="2016-12-01T12:34:10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0"/>
    <x v="653"/>
    <d v="2015-08-20T09:50:40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0"/>
    <x v="654"/>
    <d v="2015-07-08T17:58:3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0"/>
    <x v="655"/>
    <d v="2015-03-12T16:58:32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2"/>
    <x v="656"/>
    <d v="2016-04-17T13:18:39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0"/>
    <x v="657"/>
    <d v="2015-12-23T15:17:52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0"/>
    <x v="658"/>
    <d v="2015-07-26T13:00:00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0"/>
    <x v="659"/>
    <d v="2015-08-23T09:14:55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3"/>
    <x v="660"/>
    <d v="2014-11-09T13:47:5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2"/>
    <x v="661"/>
    <d v="2016-10-23T10:29:19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3"/>
    <x v="662"/>
    <d v="2015-01-16T05:30:4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0"/>
    <x v="663"/>
    <d v="2015-07-18T15:14:16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0"/>
    <x v="664"/>
    <d v="2015-04-13T10:59:35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2"/>
    <x v="665"/>
    <d v="2017-01-13T12:04:2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3"/>
    <x v="666"/>
    <d v="2014-08-17T14:58:18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2"/>
    <x v="667"/>
    <d v="2016-10-29T03:57:43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0"/>
    <x v="668"/>
    <d v="2015-05-11T14:57:0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2"/>
    <x v="669"/>
    <d v="2016-07-06T10:00:58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2"/>
    <x v="670"/>
    <d v="2016-06-19T03:10:00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3"/>
    <x v="671"/>
    <d v="2015-01-13T23:00:00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3"/>
    <x v="672"/>
    <d v="2014-12-31T23:59:0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3"/>
    <x v="673"/>
    <d v="2014-09-01T15:10:17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3"/>
    <x v="674"/>
    <d v="2014-08-11T21:47:07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3"/>
    <x v="675"/>
    <d v="2015-01-01T01:59:00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0"/>
    <x v="676"/>
    <d v="2015-02-07T13:26:2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2"/>
    <x v="677"/>
    <d v="2016-06-28T04:41:35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2"/>
    <x v="678"/>
    <d v="2016-05-21T04:02:18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2"/>
    <x v="679"/>
    <d v="2016-09-03T11:41: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3"/>
    <x v="680"/>
    <d v="2014-09-17T07:02:1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2"/>
    <x v="681"/>
    <d v="2016-10-26T14:20: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1"/>
    <x v="682"/>
    <d v="2017-03-14T12:22:02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2"/>
    <x v="683"/>
    <d v="2016-10-31T16:36:04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3"/>
    <x v="684"/>
    <d v="2014-07-24T22:00:0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3"/>
    <x v="685"/>
    <d v="2015-01-12T15:47:5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0"/>
    <x v="686"/>
    <d v="2015-08-03T11:09:3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2"/>
    <x v="687"/>
    <d v="2017-02-05T13:00:53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0"/>
    <x v="688"/>
    <d v="2015-10-14T21:30:5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2"/>
    <x v="689"/>
    <d v="2016-12-07T23:59:00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2"/>
    <x v="690"/>
    <d v="2016-09-09T01:00:00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0"/>
    <x v="691"/>
    <d v="2015-06-30T19:40: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2"/>
    <x v="692"/>
    <d v="2016-12-22T04:01:0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0"/>
    <x v="693"/>
    <d v="2015-04-30T14:23:47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1"/>
    <x v="694"/>
    <d v="2017-02-01T10:55:5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3"/>
    <x v="695"/>
    <d v="2014-10-31T07:30:20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3"/>
    <x v="696"/>
    <d v="2014-07-25T17:15:02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2"/>
    <x v="697"/>
    <d v="2016-02-03T07:33:0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3"/>
    <x v="698"/>
    <d v="2014-09-17T21:00:00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4"/>
    <x v="699"/>
    <d v="2013-11-22T11:00:00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2"/>
    <x v="700"/>
    <d v="2017-01-10T11:31:21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3"/>
    <x v="701"/>
    <d v="2014-07-23T10:54:40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2"/>
    <x v="702"/>
    <d v="2016-11-24T13:26:2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2"/>
    <x v="703"/>
    <d v="2017-01-31T18:32:00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2"/>
    <x v="704"/>
    <d v="2017-02-19T23:37:48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2"/>
    <x v="705"/>
    <d v="2017-01-21T06:47:5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2"/>
    <x v="706"/>
    <d v="2016-12-14T13:39:0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2"/>
    <x v="707"/>
    <d v="2017-01-01T10:55:2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3"/>
    <x v="708"/>
    <d v="2014-09-13T08:56:40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3"/>
    <x v="709"/>
    <d v="2014-12-04T19:59:19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3"/>
    <x v="710"/>
    <d v="2014-08-19T19:44:0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2"/>
    <x v="711"/>
    <d v="2016-12-14T07:01:08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2"/>
    <x v="712"/>
    <d v="2016-02-14T11:20:3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2"/>
    <x v="713"/>
    <d v="2016-06-05T07:42:12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2"/>
    <x v="714"/>
    <d v="2017-02-28T13:54:42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0"/>
    <x v="715"/>
    <d v="2015-11-04T22:10:40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3"/>
    <x v="716"/>
    <d v="2014-11-30T19:00:00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3"/>
    <x v="717"/>
    <d v="2014-09-05T15:30:02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1"/>
    <x v="718"/>
    <d v="2017-02-18T00:59:00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2"/>
    <x v="719"/>
    <d v="2016-02-22T19:57:56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"/>
    <x v="720"/>
    <d v="2012-01-29T10:34:51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3"/>
    <x v="721"/>
    <d v="2014-08-01T08:43:27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"/>
    <x v="722"/>
    <d v="2012-04-08T13:19:38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0"/>
    <x v="723"/>
    <d v="2015-07-29T22:59:0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6"/>
    <x v="724"/>
    <d v="2011-06-30T10:19:23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0"/>
    <x v="725"/>
    <d v="2015-12-13T10:01:52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4"/>
    <x v="726"/>
    <d v="2013-04-11T20:01:27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"/>
    <x v="727"/>
    <d v="2013-01-14T16:20:00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6"/>
    <x v="728"/>
    <d v="2011-08-21T15:05: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"/>
    <x v="729"/>
    <d v="2012-09-18T23:27:4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6"/>
    <x v="730"/>
    <d v="2011-12-07T12:53:1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6"/>
    <x v="731"/>
    <d v="2012-01-22T01:00:00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4"/>
    <x v="732"/>
    <d v="2013-09-29T05:11:01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4"/>
    <x v="733"/>
    <d v="2013-12-20T05:04:52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0"/>
    <x v="734"/>
    <d v="2015-05-09T00:00:00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3"/>
    <x v="735"/>
    <d v="2014-12-03T19:39:00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4"/>
    <x v="736"/>
    <d v="2013-11-20T23:59:00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3"/>
    <x v="737"/>
    <d v="2014-02-14T15:00:00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3"/>
    <x v="738"/>
    <d v="2014-11-30T23:59:00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3"/>
    <x v="739"/>
    <d v="2014-08-11T07:03:49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0"/>
    <x v="740"/>
    <d v="2015-06-20T22:31:2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4"/>
    <x v="741"/>
    <d v="2013-06-11T10:33: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3"/>
    <x v="742"/>
    <d v="2014-03-21T16:01:5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"/>
    <x v="743"/>
    <d v="2012-04-16T16:00:00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"/>
    <x v="744"/>
    <d v="2012-12-13T17:58:23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4"/>
    <x v="745"/>
    <d v="2013-05-03T08:44:05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"/>
    <x v="746"/>
    <d v="2012-09-22T22:59:00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3"/>
    <x v="747"/>
    <d v="2015-01-15T05:54:00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3"/>
    <x v="748"/>
    <d v="2014-08-10T15:19:26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2"/>
    <x v="749"/>
    <d v="2017-01-28T17:35:30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4"/>
    <x v="750"/>
    <d v="2013-02-24T16:04:32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6"/>
    <x v="751"/>
    <d v="2011-08-04T10:07:5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2"/>
    <x v="752"/>
    <d v="2016-10-16T06:00:00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0"/>
    <x v="753"/>
    <d v="2015-02-14T09:09:51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"/>
    <x v="754"/>
    <d v="2013-01-05T12:58:4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4"/>
    <x v="755"/>
    <d v="2013-05-19T19:41:00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6"/>
    <x v="756"/>
    <d v="2011-04-18T12:24:19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"/>
    <x v="757"/>
    <d v="2012-12-05T20:18:34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7"/>
    <x v="758"/>
    <d v="2010-10-08T15:04:28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3"/>
    <x v="759"/>
    <d v="2014-07-09T02:55:39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2"/>
    <x v="760"/>
    <d v="2016-11-26T14:20:13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3"/>
    <x v="761"/>
    <d v="2014-02-02T13:02:06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2"/>
    <x v="762"/>
    <d v="2016-12-04T01:00:0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4"/>
    <x v="763"/>
    <d v="2013-08-15T05:43:28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0"/>
    <x v="764"/>
    <d v="2015-09-09T23:09:21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3"/>
    <x v="765"/>
    <d v="2014-10-19T08:01:24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0"/>
    <x v="766"/>
    <d v="2015-02-16T13:48:03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0"/>
    <x v="767"/>
    <d v="2015-05-20T22:26:5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4"/>
    <x v="768"/>
    <d v="2013-12-15T23:58:1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4"/>
    <x v="769"/>
    <d v="2013-12-26T18:54:5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4"/>
    <x v="770"/>
    <d v="2013-02-24T18:59:29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0"/>
    <x v="771"/>
    <d v="2016-01-30T14:46:4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8"/>
    <x v="772"/>
    <d v="2009-10-31T22:59:00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0"/>
    <x v="773"/>
    <d v="2015-05-10T18:01:0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3"/>
    <x v="774"/>
    <d v="2014-02-23T13:43:38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6"/>
    <x v="775"/>
    <d v="2011-12-15T20:26:3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0"/>
    <x v="776"/>
    <d v="2015-10-11T00:00:00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4"/>
    <x v="777"/>
    <d v="2013-07-31T18:32:5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3"/>
    <x v="778"/>
    <d v="2014-04-30T11:51:2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7"/>
    <x v="779"/>
    <d v="2010-10-14T23:00:00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6"/>
    <x v="780"/>
    <d v="2011-05-03T11:10:25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4"/>
    <x v="781"/>
    <d v="2013-06-07T19:01:14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5"/>
    <x v="782"/>
    <d v="2012-08-25T13:11:4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"/>
    <x v="783"/>
    <d v="2012-04-27T17:00:0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3"/>
    <x v="784"/>
    <d v="2014-03-16T21:35:1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4"/>
    <x v="785"/>
    <d v="2013-02-28T09:15:15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"/>
    <x v="786"/>
    <d v="2012-05-11T10:47:00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4"/>
    <x v="787"/>
    <d v="2013-11-01T10:03:4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"/>
    <x v="788"/>
    <d v="2012-07-06T22:59:00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4"/>
    <x v="789"/>
    <d v="2013-01-21T02:59:00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4"/>
    <x v="790"/>
    <d v="2013-01-31T20:08:5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4"/>
    <x v="791"/>
    <d v="2013-11-13T00:59:00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4"/>
    <x v="792"/>
    <d v="2013-11-07T16:58:03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4"/>
    <x v="793"/>
    <d v="2013-07-02T23:59:00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"/>
    <x v="794"/>
    <d v="2011-09-05T12:06:0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5"/>
    <x v="795"/>
    <d v="2012-04-06T23:59:00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4"/>
    <x v="796"/>
    <d v="2013-09-15T16:10:0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5"/>
    <x v="797"/>
    <d v="2012-04-28T23:00:00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3"/>
    <x v="798"/>
    <d v="2014-09-30T09:09:47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5"/>
    <x v="799"/>
    <d v="2012-04-27T11:00:46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3"/>
    <x v="800"/>
    <d v="2014-09-11T05:24:1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"/>
    <x v="801"/>
    <d v="2011-07-01T14:05:20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5"/>
    <x v="802"/>
    <d v="2012-09-16T23:05:00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"/>
    <x v="803"/>
    <d v="2011-05-28T20:00:00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"/>
    <x v="804"/>
    <d v="2011-07-22T22:59: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"/>
    <x v="805"/>
    <d v="2011-07-16T18:00:00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"/>
    <x v="806"/>
    <d v="2011-09-07T11:35:39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1"/>
    <x v="807"/>
    <d v="2017-02-28T21:00:00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3"/>
    <x v="808"/>
    <d v="2014-12-21T23:59: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4"/>
    <x v="809"/>
    <d v="2014-01-19T15:00:3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5"/>
    <x v="810"/>
    <d v="2012-08-31T20:21:0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4"/>
    <x v="811"/>
    <d v="2013-07-10T11:52:00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4"/>
    <x v="812"/>
    <d v="2013-03-01T08:58:00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5"/>
    <x v="813"/>
    <d v="2012-07-20T18:02:45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"/>
    <x v="814"/>
    <d v="2011-05-31T13:04:00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3"/>
    <x v="815"/>
    <d v="2014-11-01T17:01:43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4"/>
    <x v="816"/>
    <d v="2013-04-09T01:30:00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5"/>
    <x v="817"/>
    <d v="2012-03-10T23:59:00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5"/>
    <x v="818"/>
    <d v="2012-08-07T12:01:00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4"/>
    <x v="819"/>
    <d v="2013-12-20T23:44:00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3"/>
    <x v="820"/>
    <d v="2014-06-09T00:00:00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0"/>
    <x v="821"/>
    <d v="2015-05-03T23:01: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5"/>
    <x v="822"/>
    <d v="2012-10-05T17:44:1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0"/>
    <x v="823"/>
    <d v="2015-03-22T17:20:52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7"/>
    <x v="824"/>
    <d v="2010-04-18T01:59:00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5"/>
    <x v="825"/>
    <d v="2012-10-29T02:21:24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5"/>
    <x v="826"/>
    <d v="2012-03-25T18:55:30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5"/>
    <x v="827"/>
    <d v="2012-02-14T14:49:00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5"/>
    <x v="828"/>
    <d v="2012-06-25T11:24:00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2"/>
    <x v="829"/>
    <d v="2016-07-13T14:14:0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4"/>
    <x v="830"/>
    <d v="2013-03-22T06:37:0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5"/>
    <x v="831"/>
    <d v="2012-04-27T10:31: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"/>
    <x v="832"/>
    <d v="2012-01-21T03:13:00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3"/>
    <x v="833"/>
    <d v="2014-04-19T16:04:35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4"/>
    <x v="834"/>
    <d v="2013-06-30T22:59:00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5"/>
    <x v="835"/>
    <d v="2012-05-18T22:00:00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4"/>
    <x v="836"/>
    <d v="2013-10-06T20:21:58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3"/>
    <x v="837"/>
    <d v="2014-05-01T18:57:4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"/>
    <x v="838"/>
    <d v="2012-01-17T16:33:05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5"/>
    <x v="839"/>
    <d v="2012-09-22T13:19:1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2"/>
    <x v="840"/>
    <d v="2016-09-24T00:26:27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3"/>
    <x v="841"/>
    <d v="2014-11-10T16:07:43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4"/>
    <x v="842"/>
    <d v="2013-10-13T22:59:00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2"/>
    <x v="843"/>
    <d v="2016-12-08T03:00:00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3"/>
    <x v="844"/>
    <d v="2014-10-31T23:59:00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2"/>
    <x v="845"/>
    <d v="2016-09-04T22:59:0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3"/>
    <x v="846"/>
    <d v="2014-03-10T09:00:00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0"/>
    <x v="847"/>
    <d v="2015-07-10T14:09:36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0"/>
    <x v="848"/>
    <d v="2015-04-14T14:00:33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0"/>
    <x v="849"/>
    <d v="2015-03-15T21:34:24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2"/>
    <x v="850"/>
    <d v="2016-04-24T23:59:00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2"/>
    <x v="851"/>
    <d v="2016-07-31T14:45:00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2"/>
    <x v="852"/>
    <d v="2016-10-24T16:00:00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0"/>
    <x v="853"/>
    <d v="2015-02-16T14:58:29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2"/>
    <x v="854"/>
    <d v="2016-12-28T00:05:4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2"/>
    <x v="855"/>
    <d v="2016-07-23T22:00:1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2"/>
    <x v="856"/>
    <d v="2016-10-25T14:00:00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0"/>
    <x v="857"/>
    <d v="2015-11-25T09:57:1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0"/>
    <x v="858"/>
    <d v="2015-04-15T17:59:00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0"/>
    <x v="859"/>
    <d v="2015-06-03T19:00:0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4"/>
    <x v="860"/>
    <d v="2013-11-22T07:35:13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2"/>
    <x v="861"/>
    <d v="2016-09-16T18:10:04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4"/>
    <x v="862"/>
    <d v="2013-11-11T09:19:08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5"/>
    <x v="863"/>
    <d v="2012-02-11T21:49:26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4"/>
    <x v="864"/>
    <d v="2013-10-16T04:59:00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5"/>
    <x v="865"/>
    <d v="2013-01-16T13:33:17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0"/>
    <x v="866"/>
    <d v="2015-02-28T10:10:00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8"/>
    <x v="867"/>
    <d v="2009-11-30T23:59:00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4"/>
    <x v="868"/>
    <d v="2014-01-06T19:39:58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4"/>
    <x v="869"/>
    <d v="2013-04-08T14:17:37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4"/>
    <x v="870"/>
    <d v="2013-08-31T19:32:0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4"/>
    <x v="871"/>
    <d v="2013-11-29T09:28:15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6"/>
    <x v="872"/>
    <d v="2011-03-10T14:48:47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5"/>
    <x v="873"/>
    <d v="2012-11-11T00:00:40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4"/>
    <x v="874"/>
    <d v="2013-05-04T09:00:34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0"/>
    <x v="875"/>
    <d v="2015-09-21T12:22:11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4"/>
    <x v="876"/>
    <d v="2013-02-04T06:55:2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4"/>
    <x v="877"/>
    <d v="2013-12-19T13:56:00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7"/>
    <x v="878"/>
    <d v="2010-12-23T00:35:24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5"/>
    <x v="879"/>
    <d v="2012-05-29T14:55:05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5"/>
    <x v="880"/>
    <d v="2012-10-30T02:42:1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6"/>
    <x v="881"/>
    <d v="2012-01-14T01:01:26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"/>
    <x v="882"/>
    <d v="2011-09-06T15:39:10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2"/>
    <x v="883"/>
    <d v="2016-03-02T17:27:15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5"/>
    <x v="884"/>
    <d v="2012-05-11T21:31:0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2"/>
    <x v="885"/>
    <d v="2016-12-30T17:35:11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2"/>
    <x v="886"/>
    <d v="2016-09-15T15:53:33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5"/>
    <x v="887"/>
    <d v="2012-05-27T18:00:55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"/>
    <x v="888"/>
    <d v="2011-09-01T01:00:00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3"/>
    <x v="889"/>
    <d v="2014-10-05T13:49:03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4"/>
    <x v="890"/>
    <d v="2013-11-21T12:46:19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3"/>
    <x v="891"/>
    <d v="2014-08-20T19:45:3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7"/>
    <x v="892"/>
    <d v="2010-07-31T23:00:00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0"/>
    <x v="893"/>
    <d v="2015-04-01T15:32:43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2"/>
    <x v="894"/>
    <d v="2016-06-05T18:33:3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7"/>
    <x v="895"/>
    <d v="2010-10-24T22:03:49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0"/>
    <x v="896"/>
    <d v="2015-08-27T23:00:0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5"/>
    <x v="897"/>
    <d v="2012-11-28T12:31:48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6"/>
    <x v="898"/>
    <d v="2012-01-15T13:11:50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6"/>
    <x v="899"/>
    <d v="2011-05-27T21:22:42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2"/>
    <x v="900"/>
    <d v="2016-03-30T14:23:2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7"/>
    <x v="901"/>
    <d v="2010-06-08T14:11:0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3"/>
    <x v="902"/>
    <d v="2014-08-30T10:30:0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5"/>
    <x v="903"/>
    <d v="2012-09-22T21:25:00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0"/>
    <x v="904"/>
    <d v="2016-01-02T20:55:37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7"/>
    <x v="905"/>
    <d v="2011-01-24T00:45:26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3"/>
    <x v="906"/>
    <d v="2014-03-12T22:33:1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6"/>
    <x v="907"/>
    <d v="2011-09-10T23:37:03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7"/>
    <x v="908"/>
    <d v="2010-07-26T23:59:0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5"/>
    <x v="909"/>
    <d v="2012-07-22T23:00: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1"/>
    <x v="910"/>
    <d v="2017-03-03T08:05:19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3"/>
    <x v="911"/>
    <d v="2014-01-23T19:07:25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5"/>
    <x v="912"/>
    <d v="2012-12-10T22:37:27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5"/>
    <x v="913"/>
    <d v="2012-05-04T22:20:19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5"/>
    <x v="914"/>
    <d v="2012-08-25T13:19:07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5"/>
    <x v="915"/>
    <d v="2012-02-29T23:59:00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7"/>
    <x v="916"/>
    <d v="2010-10-22T00:00:0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3"/>
    <x v="917"/>
    <d v="2014-07-13T21:30:00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3"/>
    <x v="918"/>
    <d v="2014-12-01T17:59:21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5"/>
    <x v="919"/>
    <d v="2012-12-19T10:24:0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4"/>
    <x v="920"/>
    <d v="2013-11-14T12:07:02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"/>
    <x v="921"/>
    <d v="2011-12-12T00:06:16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3"/>
    <x v="922"/>
    <d v="2014-10-01T07:43:13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3"/>
    <x v="923"/>
    <d v="2014-11-21T19:02:0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4"/>
    <x v="924"/>
    <d v="2013-02-13T17:37:4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4"/>
    <x v="925"/>
    <d v="2013-11-27T17:08:31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7"/>
    <x v="926"/>
    <d v="2010-07-08T17:40:0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5"/>
    <x v="927"/>
    <d v="2012-05-14T14:44:55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5"/>
    <x v="928"/>
    <d v="2012-11-17T19:00:00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5"/>
    <x v="929"/>
    <d v="2012-04-08T23:42:49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7"/>
    <x v="930"/>
    <d v="2010-06-25T16:32:0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3"/>
    <x v="931"/>
    <d v="2014-03-16T17:00:00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4"/>
    <x v="932"/>
    <d v="2013-03-22T17:15:45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3"/>
    <x v="933"/>
    <d v="2014-05-11T23:03:29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3"/>
    <x v="934"/>
    <d v="2014-05-04T01:00:00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0"/>
    <x v="935"/>
    <d v="2016-01-29T03:00:29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6"/>
    <x v="936"/>
    <d v="2012-01-18T15:00:0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4"/>
    <x v="937"/>
    <d v="2013-11-03T15:09:17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5"/>
    <x v="938"/>
    <d v="2012-09-02T06:30:4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4"/>
    <x v="939"/>
    <d v="2013-06-30T14:58:00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0"/>
    <x v="940"/>
    <d v="2015-08-10T19:12:0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1"/>
    <x v="941"/>
    <d v="2017-02-09T21:19:05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2"/>
    <x v="942"/>
    <d v="2016-02-18T15:14:20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2"/>
    <x v="943"/>
    <d v="2016-11-29T12:01:45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2"/>
    <x v="944"/>
    <d v="2016-04-18T09:00:00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2"/>
    <x v="945"/>
    <d v="2017-02-18T18:59:00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2"/>
    <x v="946"/>
    <d v="2016-09-09T13:00:48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2"/>
    <x v="947"/>
    <d v="2016-06-30T13:45:06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2"/>
    <x v="948"/>
    <d v="2016-03-12T14:52:44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0"/>
    <x v="949"/>
    <d v="2016-02-20T20:02:56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0"/>
    <x v="950"/>
    <d v="2016-01-17T13:01:01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2"/>
    <x v="951"/>
    <d v="2016-06-04T10:41:1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2"/>
    <x v="952"/>
    <d v="2016-11-18T10:43:32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3"/>
    <x v="953"/>
    <d v="2015-01-24T22:56:39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0"/>
    <x v="954"/>
    <d v="2015-08-20T15:00:39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2"/>
    <x v="955"/>
    <d v="2016-09-13T02:05:00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0"/>
    <x v="956"/>
    <d v="2015-04-26T15:55:59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2"/>
    <x v="957"/>
    <d v="2016-11-17T09:15:33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0"/>
    <x v="958"/>
    <d v="2015-04-09T23:59:00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3"/>
    <x v="959"/>
    <d v="2015-01-18T23:11:05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1"/>
    <x v="960"/>
    <d v="2017-03-14T09:02:35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1"/>
    <x v="961"/>
    <d v="2017-02-20T14:00:00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2"/>
    <x v="962"/>
    <d v="2016-02-11T12:05:53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2"/>
    <x v="963"/>
    <d v="2016-10-17T10:15:19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0"/>
    <x v="964"/>
    <d v="2015-09-01T10:05:19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2"/>
    <x v="965"/>
    <d v="2016-10-25T22:59:00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2"/>
    <x v="966"/>
    <d v="2016-10-06T10:15:32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2"/>
    <x v="967"/>
    <d v="2016-04-22T00:06:14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3"/>
    <x v="968"/>
    <d v="2014-08-15T15:20:34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1"/>
    <x v="969"/>
    <d v="2017-02-09T02:16:4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2"/>
    <x v="970"/>
    <d v="2017-01-22T23:59:00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0"/>
    <x v="971"/>
    <d v="2015-06-01T12:01:0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3"/>
    <x v="972"/>
    <d v="2014-09-04T01:59:0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0"/>
    <x v="973"/>
    <d v="2015-11-08T20:21:33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2"/>
    <x v="974"/>
    <d v="2016-03-25T11:59:16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2"/>
    <x v="975"/>
    <d v="2016-06-28T11:43:05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0"/>
    <x v="976"/>
    <d v="2015-08-13T20:24:57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2"/>
    <x v="977"/>
    <d v="2016-02-21T17:36:3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2"/>
    <x v="978"/>
    <d v="2016-02-25T02:25:0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2"/>
    <x v="979"/>
    <d v="2016-06-20T13:59:00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3"/>
    <x v="980"/>
    <d v="2014-11-30T17:42:02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3"/>
    <x v="981"/>
    <d v="2014-08-09T17:43:4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2"/>
    <x v="982"/>
    <d v="2016-10-02T13:04:46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2"/>
    <x v="983"/>
    <d v="2016-08-23T15:54:0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0"/>
    <x v="984"/>
    <d v="2015-03-27T20:46:48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0"/>
    <x v="985"/>
    <d v="2015-12-31T18:00:00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0"/>
    <x v="986"/>
    <d v="2016-01-09T19:00:00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3"/>
    <x v="987"/>
    <d v="2014-06-23T02:04:10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2"/>
    <x v="988"/>
    <d v="2016-10-01T03:33:45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2"/>
    <x v="989"/>
    <d v="2016-09-28T17:24:55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"/>
    <x v="990"/>
    <d v="2014-09-03T13:49:2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2"/>
    <x v="991"/>
    <d v="2016-07-12T13:51:00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2"/>
    <x v="992"/>
    <d v="2016-05-07T16:11:59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2"/>
    <x v="993"/>
    <d v="2016-11-12T00:00:00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3"/>
    <x v="994"/>
    <d v="2014-11-30T17:59:00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3"/>
    <x v="995"/>
    <d v="2014-11-29T11:00:00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"/>
    <x v="996"/>
    <d v="2014-07-27T10:27:00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3"/>
    <x v="997"/>
    <d v="2014-11-27T22:28:17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0"/>
    <x v="998"/>
    <d v="2015-11-19T00:03:2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3"/>
    <x v="999"/>
    <d v="2014-11-13T03:02:00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1"/>
    <x v="1000"/>
    <d v="2017-03-14T19:26:00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2"/>
    <x v="1001"/>
    <d v="2017-01-30T12:16:53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0"/>
    <x v="1002"/>
    <d v="2015-12-17T00:59:00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1"/>
    <x v="1003"/>
    <d v="2017-03-16T11:01:01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2"/>
    <x v="1004"/>
    <d v="2016-02-18T12:00:27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0"/>
    <x v="1005"/>
    <d v="2015-10-30T09:59:43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3"/>
    <x v="1006"/>
    <d v="2014-12-12T02:11:00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2"/>
    <x v="1007"/>
    <d v="2016-12-14T10:00:23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2"/>
    <x v="1008"/>
    <d v="2016-12-28T14:25:15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2"/>
    <x v="1009"/>
    <d v="2016-06-19T09:30:46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2"/>
    <x v="1010"/>
    <d v="2016-09-04T21:59:0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3"/>
    <x v="1011"/>
    <d v="2014-12-18T16:33:1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2"/>
    <x v="1012"/>
    <d v="2017-01-24T05:34:1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0"/>
    <x v="1013"/>
    <d v="2015-12-29T15:00:00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3"/>
    <x v="1014"/>
    <d v="2014-12-31T19:03:35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0"/>
    <x v="1015"/>
    <d v="2015-11-25T17:04:5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2"/>
    <x v="1016"/>
    <d v="2016-04-06T20:34:16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0"/>
    <x v="1017"/>
    <d v="2015-11-21T12:12:15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2"/>
    <x v="1018"/>
    <d v="2016-07-14T06:48:53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0"/>
    <x v="1019"/>
    <d v="2015-02-04T18:22:29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0"/>
    <x v="1020"/>
    <d v="2015-06-01T19:47:00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0"/>
    <x v="1021"/>
    <d v="2015-10-16T23:00:00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0"/>
    <x v="1022"/>
    <d v="2015-05-17T10:31:17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0"/>
    <x v="1023"/>
    <d v="2015-06-20T17:04:21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2"/>
    <x v="1024"/>
    <d v="2016-01-31T08:56:03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0"/>
    <x v="1025"/>
    <d v="2015-03-16T14:00:37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2"/>
    <x v="1026"/>
    <d v="2016-03-31T03:46:56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3"/>
    <x v="1027"/>
    <d v="2014-10-22T19:49:07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1"/>
    <x v="1028"/>
    <d v="2017-03-06T15:00:00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0"/>
    <x v="1029"/>
    <d v="2015-04-04T16:59:0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2"/>
    <x v="1030"/>
    <d v="2016-09-12T06:35:49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0"/>
    <x v="1031"/>
    <d v="2015-12-16T13:20:10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2"/>
    <x v="1032"/>
    <d v="2016-06-23T11:00:2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2"/>
    <x v="1033"/>
    <d v="2016-12-12T12:34:40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2"/>
    <x v="1034"/>
    <d v="2016-08-04T22:59:0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0"/>
    <x v="1035"/>
    <d v="2015-02-11T10:23:40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5"/>
    <x v="1036"/>
    <d v="2013-01-07T03:00:00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0"/>
    <x v="1037"/>
    <d v="2015-05-18T00:00:00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2"/>
    <x v="1038"/>
    <d v="2016-03-18T23:33:43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2"/>
    <x v="1039"/>
    <d v="2016-12-13T02:59:00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2"/>
    <x v="1040"/>
    <d v="2016-08-27T12:00:09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3"/>
    <x v="1041"/>
    <d v="2014-07-30T20:26:32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3"/>
    <x v="1042"/>
    <d v="2014-09-12T05:00:0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0"/>
    <x v="1043"/>
    <d v="2015-05-20T01:04:15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0"/>
    <x v="1044"/>
    <d v="2015-03-05T15:27:0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3"/>
    <x v="1045"/>
    <d v="2014-08-23T15:59:10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0"/>
    <x v="1046"/>
    <d v="2015-12-26T15:26:0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3"/>
    <x v="1047"/>
    <d v="2014-11-05T15:38:3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2"/>
    <x v="1048"/>
    <d v="2016-09-24T20:16:29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2"/>
    <x v="1049"/>
    <d v="2016-02-12T05:20:45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0"/>
    <x v="1050"/>
    <d v="2015-09-14T14:07:57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3"/>
    <x v="1051"/>
    <d v="2014-08-26T19:20:25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2"/>
    <x v="1052"/>
    <d v="2016-06-06T15:09:0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1"/>
    <x v="1053"/>
    <d v="2017-03-05T23:08:52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3"/>
    <x v="1054"/>
    <d v="2014-08-10T17:00:0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2"/>
    <x v="1055"/>
    <d v="2016-03-07T18:49:05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0"/>
    <x v="1056"/>
    <d v="2015-04-24T11:16:17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2"/>
    <x v="1057"/>
    <d v="2016-12-04T16:54:43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0"/>
    <x v="1058"/>
    <d v="2015-03-25T19:00:0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0"/>
    <x v="1059"/>
    <d v="2015-03-13T12:57:36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0"/>
    <x v="1060"/>
    <d v="2015-04-15T16:54:53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2"/>
    <x v="1061"/>
    <d v="2016-05-01T20:00:0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2"/>
    <x v="1062"/>
    <d v="2016-07-12T14:22:21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2"/>
    <x v="1063"/>
    <d v="2016-08-30T19:44:22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4"/>
    <x v="1064"/>
    <d v="2013-07-07T00:28:23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3"/>
    <x v="1065"/>
    <d v="2014-02-19T04:08:4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4"/>
    <x v="1066"/>
    <d v="2013-08-04T18:06:2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4"/>
    <x v="1067"/>
    <d v="2013-12-21T15:32:11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2"/>
    <x v="1068"/>
    <d v="2016-04-10T02:54:2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4"/>
    <x v="1069"/>
    <d v="2013-11-26T01:30:59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5"/>
    <x v="1070"/>
    <d v="2012-09-30T19:17:02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0"/>
    <x v="1071"/>
    <d v="2015-11-17T14:04:53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3"/>
    <x v="1072"/>
    <d v="2014-02-05T14:58:17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6"/>
    <x v="1073"/>
    <d v="2011-10-16T18:09:0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4"/>
    <x v="1074"/>
    <d v="2014-01-03T23:09:0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5"/>
    <x v="1075"/>
    <d v="2012-05-06T16:41:56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3"/>
    <x v="1076"/>
    <d v="2014-09-11T04:04:10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0"/>
    <x v="1077"/>
    <d v="2016-01-13T23:00:1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6"/>
    <x v="1078"/>
    <d v="2011-07-21T23:42:01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2"/>
    <x v="1079"/>
    <d v="2016-05-14T08:35:36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3"/>
    <x v="1080"/>
    <d v="2014-05-10T22:18:53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"/>
    <x v="1081"/>
    <d v="2015-01-28T17:14:5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5"/>
    <x v="1082"/>
    <d v="2012-08-10T16:44:48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3"/>
    <x v="1083"/>
    <d v="2014-08-02T10:49:4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3"/>
    <x v="1084"/>
    <d v="2014-08-08T16:53:24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2"/>
    <x v="1085"/>
    <d v="2016-03-14T10:06:15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3"/>
    <x v="1086"/>
    <d v="2014-08-24T15:48:11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3"/>
    <x v="1087"/>
    <d v="2014-06-15T12:08:07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3"/>
    <x v="1088"/>
    <d v="2014-04-24T14:11:0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0"/>
    <x v="1089"/>
    <d v="2015-06-25T23:32:55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0"/>
    <x v="1090"/>
    <d v="2015-05-28T23:27:33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2"/>
    <x v="1091"/>
    <d v="2016-04-10T13:41:1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5"/>
    <x v="1092"/>
    <d v="2013-01-05T19:37:18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2"/>
    <x v="1093"/>
    <d v="2016-02-11T18:22:17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6"/>
    <x v="1094"/>
    <d v="2011-10-09T12:07:1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4"/>
    <x v="1095"/>
    <d v="2013-08-30T07:53:4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3"/>
    <x v="1096"/>
    <d v="2014-10-03T22:30:00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3"/>
    <x v="1097"/>
    <d v="2014-03-02T14:01:17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3"/>
    <x v="1098"/>
    <d v="2014-04-13T13:18:15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0"/>
    <x v="1099"/>
    <d v="2015-05-13T15:04:28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2"/>
    <x v="1100"/>
    <d v="2016-02-13T21:39:31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2"/>
    <x v="1101"/>
    <d v="2016-07-14T13:12:00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4"/>
    <x v="1102"/>
    <d v="2013-12-09T00:59:00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2"/>
    <x v="1103"/>
    <d v="2016-06-18T00:19:50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3"/>
    <x v="1104"/>
    <d v="2014-06-11T04:50:2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3"/>
    <x v="1105"/>
    <d v="2014-03-23T21:15:27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5"/>
    <x v="1106"/>
    <d v="2012-04-04T11:46:1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3"/>
    <x v="1107"/>
    <d v="2014-07-23T15:40:24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5"/>
    <x v="1108"/>
    <d v="2012-04-13T09:17:15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x v="1109"/>
    <d v="2016-11-18T14:03:1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5"/>
    <x v="1110"/>
    <d v="2012-12-07T17:23:4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0"/>
    <x v="1111"/>
    <d v="2016-01-07T23:53:1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3"/>
    <x v="1112"/>
    <d v="2015-01-19T03:30:00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3"/>
    <x v="1113"/>
    <d v="2014-08-14T18:27:0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4"/>
    <x v="1114"/>
    <d v="2013-10-09T03:18:0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2"/>
    <x v="1115"/>
    <d v="2016-03-30T10:41:3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5"/>
    <x v="1116"/>
    <d v="2012-06-09T15:20:08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0"/>
    <x v="1117"/>
    <d v="2015-12-25T09:21:53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3"/>
    <x v="1118"/>
    <d v="2014-04-04T21:59:39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3"/>
    <x v="1119"/>
    <d v="2014-04-06T14:01:0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6"/>
    <x v="1120"/>
    <d v="2011-10-28T15:56:4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2"/>
    <x v="1121"/>
    <d v="2016-03-13T16:25:16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4"/>
    <x v="1122"/>
    <d v="2013-05-30T11:53:45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3"/>
    <x v="1123"/>
    <d v="2014-04-19T07:34:08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0"/>
    <x v="1124"/>
    <d v="2015-04-30T11:00:5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0"/>
    <x v="1125"/>
    <d v="2015-09-25T09:58:5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2"/>
    <x v="1126"/>
    <d v="2016-07-14T02:51:3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3"/>
    <x v="1127"/>
    <d v="2014-11-14T16:30:00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3"/>
    <x v="1128"/>
    <d v="2014-08-07T10:35:17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2"/>
    <x v="1129"/>
    <d v="2016-06-05T01:21:3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3"/>
    <x v="1130"/>
    <d v="2014-11-25T19:55:00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0"/>
    <x v="1131"/>
    <d v="2015-12-24T16:47:48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2"/>
    <x v="1132"/>
    <d v="2016-12-31T21:46:1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3"/>
    <x v="1133"/>
    <d v="2014-07-31T04:46:2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3"/>
    <x v="1134"/>
    <d v="2014-11-28T23:33:0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2"/>
    <x v="1135"/>
    <d v="2016-08-06T18:44:54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0"/>
    <x v="1136"/>
    <d v="2015-12-19T11:07:09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2"/>
    <x v="1137"/>
    <d v="2016-04-23T14:40:21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1"/>
    <x v="1138"/>
    <d v="2017-01-21T16:45:31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3"/>
    <x v="1139"/>
    <d v="2015-01-01T03:20:2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0"/>
    <x v="1140"/>
    <d v="2015-08-06T06:05:21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0"/>
    <x v="1141"/>
    <d v="2015-07-09T11:47:3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0"/>
    <x v="1142"/>
    <d v="2015-02-16T19:08:47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0"/>
    <x v="1143"/>
    <d v="2015-12-16T23:38:46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0"/>
    <x v="1144"/>
    <d v="2015-04-28T23:22:0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3"/>
    <x v="1145"/>
    <d v="2014-10-02T12:56:32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3"/>
    <x v="1146"/>
    <d v="2014-05-02T17:52:5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3"/>
    <x v="1147"/>
    <d v="2014-10-19T18:19:43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2"/>
    <x v="1148"/>
    <d v="2016-12-01T00:06:21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2"/>
    <x v="1149"/>
    <d v="2016-06-16T12:02:46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0"/>
    <x v="1150"/>
    <d v="2016-01-08T17:54:35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0"/>
    <x v="1151"/>
    <d v="2015-09-06T21:27:43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0"/>
    <x v="1152"/>
    <d v="2015-05-15T12:01:5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0"/>
    <x v="1153"/>
    <d v="2015-06-18T12:08: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0"/>
    <x v="1154"/>
    <d v="2015-09-05T21:36:4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3"/>
    <x v="1155"/>
    <d v="2014-08-14T13:20:0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0"/>
    <x v="1156"/>
    <d v="2015-02-23T20:42:42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3"/>
    <x v="1157"/>
    <d v="2014-12-05T11:04:40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3"/>
    <x v="1158"/>
    <d v="2014-12-08T21:12:08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0"/>
    <x v="1159"/>
    <d v="2015-06-30T10:45:0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0"/>
    <x v="1160"/>
    <d v="2015-03-27T21:43:06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0"/>
    <x v="1161"/>
    <d v="2015-05-19T10:06:29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3"/>
    <x v="1162"/>
    <d v="2014-09-25T11:24:2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3"/>
    <x v="1163"/>
    <d v="2014-08-09T12:22:0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2"/>
    <x v="1164"/>
    <d v="2016-06-18T12:23:02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3"/>
    <x v="1165"/>
    <d v="2014-07-06T00:08:50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0"/>
    <x v="1166"/>
    <d v="2015-06-25T23:00:00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3"/>
    <x v="1167"/>
    <d v="2014-09-12T12:38:15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2"/>
    <x v="1168"/>
    <d v="2016-09-21T20:17:4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0"/>
    <x v="1169"/>
    <d v="2015-02-22T03:29:2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0"/>
    <x v="1170"/>
    <d v="2015-05-30T16:26:1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"/>
    <x v="1171"/>
    <d v="2014-11-13T15:18:47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3"/>
    <x v="1172"/>
    <d v="2014-08-20T11:22:32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0"/>
    <x v="1173"/>
    <d v="2015-08-02T23:27:3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2"/>
    <x v="1174"/>
    <d v="2016-05-08T15:12:07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0"/>
    <x v="1175"/>
    <d v="2015-07-15T12:28:5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"/>
    <x v="1176"/>
    <d v="2017-03-06T08:00:0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3"/>
    <x v="1177"/>
    <d v="2014-10-15T10:51:36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3"/>
    <x v="1178"/>
    <d v="2014-08-16T16:44:12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0"/>
    <x v="1179"/>
    <d v="2015-10-28T12:17:07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3"/>
    <x v="1180"/>
    <d v="2014-06-28T14:21:54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0"/>
    <x v="1181"/>
    <d v="2015-03-01T03:08:4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2"/>
    <x v="1182"/>
    <d v="2017-01-12T11:42:0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2"/>
    <x v="1183"/>
    <d v="2016-11-01T22:59:00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1"/>
    <x v="1184"/>
    <d v="2017-02-06T09:23:31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0"/>
    <x v="1185"/>
    <d v="2015-06-07T23:00:00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0"/>
    <x v="1186"/>
    <d v="2015-06-01T17:42:00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0"/>
    <x v="1187"/>
    <d v="2015-05-17T13:00:00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2"/>
    <x v="1188"/>
    <d v="2016-12-28T11:49:00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2"/>
    <x v="1189"/>
    <d v="2016-06-29T18:29:55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3"/>
    <x v="1190"/>
    <d v="2014-08-31T10:58:4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2"/>
    <x v="1191"/>
    <d v="2016-03-20T08:29:20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1"/>
    <x v="1192"/>
    <d v="2017-02-11T07:09:38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2"/>
    <x v="1193"/>
    <d v="2016-04-09T12:37:3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0"/>
    <x v="1194"/>
    <d v="2015-04-08T06:42:5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0"/>
    <x v="1195"/>
    <d v="2015-12-20T04:00:0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0"/>
    <x v="1196"/>
    <d v="2015-12-18T14:38:5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2"/>
    <x v="1197"/>
    <d v="2016-06-13T00:59:00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0"/>
    <x v="1198"/>
    <d v="2015-12-30T22:00:00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0"/>
    <x v="1199"/>
    <d v="2015-07-08T13:30:00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0"/>
    <x v="1200"/>
    <d v="2015-04-16T06:27:3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2"/>
    <x v="1201"/>
    <d v="2016-07-15T09:34:06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0"/>
    <x v="1202"/>
    <d v="2015-06-27T01:55:5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0"/>
    <x v="1203"/>
    <d v="2015-05-31T09:45:27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0"/>
    <x v="1204"/>
    <d v="2015-12-04T00:00:00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0"/>
    <x v="1205"/>
    <d v="2015-06-13T07:09:11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1"/>
    <x v="1206"/>
    <d v="2017-03-11T08:29:00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2"/>
    <x v="1207"/>
    <d v="2016-03-31T05:00:00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2"/>
    <x v="1208"/>
    <d v="2016-03-24T11:01:04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1"/>
    <x v="1209"/>
    <d v="2017-02-25T15:18:25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0"/>
    <x v="1210"/>
    <d v="2015-05-31T16:00:00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2"/>
    <x v="1211"/>
    <d v="2016-06-09T15:47:4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0"/>
    <x v="1212"/>
    <d v="2015-11-26T20:00:00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2"/>
    <x v="1213"/>
    <d v="2017-01-31T13:08:20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0"/>
    <x v="1214"/>
    <d v="2015-06-09T15:10:05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3"/>
    <x v="1215"/>
    <d v="2014-05-30T17:09:16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0"/>
    <x v="1216"/>
    <d v="2015-10-02T18:03:00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2"/>
    <x v="1217"/>
    <d v="2016-07-14T14:25:40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0"/>
    <x v="1218"/>
    <d v="2015-10-31T22:00:00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2"/>
    <x v="1219"/>
    <d v="2016-10-20T06:05:1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0"/>
    <x v="1220"/>
    <d v="2015-08-25T10:05:12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2"/>
    <x v="1221"/>
    <d v="2016-12-03T19:00:00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2"/>
    <x v="1222"/>
    <d v="2016-03-31T23:00:00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2"/>
    <x v="1223"/>
    <d v="2016-11-10T00:15:09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3"/>
    <x v="1224"/>
    <d v="2014-06-06T08:11:4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4"/>
    <x v="1225"/>
    <d v="2013-10-22T16:44:38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3"/>
    <x v="1226"/>
    <d v="2014-04-20T20:00:00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3"/>
    <x v="1227"/>
    <d v="2014-08-07T02:00:0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6"/>
    <x v="1228"/>
    <d v="2011-09-28T12:30:0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5"/>
    <x v="1229"/>
    <d v="2012-04-16T11:00:00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6"/>
    <x v="1230"/>
    <d v="2011-02-24T18:20:3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0"/>
    <x v="1231"/>
    <d v="2015-08-27T20:00:0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4"/>
    <x v="1232"/>
    <d v="2013-10-06T15:21:1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5"/>
    <x v="1233"/>
    <d v="2012-02-21T17:46:14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0"/>
    <x v="1234"/>
    <d v="2015-02-02T13:55:42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"/>
    <x v="1235"/>
    <d v="2013-12-14T22:14:5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5"/>
    <x v="1236"/>
    <d v="2012-07-28T11:00:0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5"/>
    <x v="1237"/>
    <d v="2012-08-24T01:47:45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6"/>
    <x v="1238"/>
    <d v="2011-08-06T09:38:56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6"/>
    <x v="1239"/>
    <d v="2012-01-05T18:06:07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4"/>
    <x v="1240"/>
    <d v="2013-07-12T16:51:00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3"/>
    <x v="1241"/>
    <d v="2014-11-03T00:59:00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6"/>
    <x v="1242"/>
    <d v="2011-09-11T08:18:0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6"/>
    <x v="1243"/>
    <d v="2011-07-08T16:00:00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4"/>
    <x v="1244"/>
    <d v="2013-04-22T16:00:00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3"/>
    <x v="1245"/>
    <d v="2014-06-14T09:23:54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6"/>
    <x v="1246"/>
    <d v="2011-12-05T21:02:29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4"/>
    <x v="1247"/>
    <d v="2013-05-06T02:00:5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3"/>
    <x v="1248"/>
    <d v="2014-06-13T01:59:00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5"/>
    <x v="1249"/>
    <d v="2012-07-07T12:46:51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3"/>
    <x v="1250"/>
    <d v="2014-09-06T10:25: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6"/>
    <x v="1251"/>
    <d v="2011-09-25T14:32:47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4"/>
    <x v="1252"/>
    <d v="2013-10-24T18:42:49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3"/>
    <x v="1253"/>
    <d v="2014-09-03T13:48:27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7"/>
    <x v="1254"/>
    <d v="2010-12-31T23:59:00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4"/>
    <x v="1255"/>
    <d v="2013-12-01T16:17:32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5"/>
    <x v="1256"/>
    <d v="2012-02-12T17:03:51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6"/>
    <x v="1257"/>
    <d v="2011-04-02T20:03:10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4"/>
    <x v="1258"/>
    <d v="2013-08-31T09:40:12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3"/>
    <x v="1259"/>
    <d v="2014-06-08T22:59:0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3"/>
    <x v="1260"/>
    <d v="2014-02-26T15:13:40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4"/>
    <x v="1261"/>
    <d v="2014-01-29T03:13:47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3"/>
    <x v="1262"/>
    <d v="2014-02-16T13:18:1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3"/>
    <x v="1263"/>
    <d v="2014-03-28T20:00:00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4"/>
    <x v="1264"/>
    <d v="2013-10-29T10:54:43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7"/>
    <x v="1265"/>
    <d v="2010-11-30T10:43:3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4"/>
    <x v="1266"/>
    <d v="2014-01-11T16:02:25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4"/>
    <x v="1267"/>
    <d v="2013-07-24T09:02:3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4"/>
    <x v="1268"/>
    <d v="2013-09-20T15:17:2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2"/>
    <x v="1269"/>
    <d v="2016-04-15T19:00:00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5"/>
    <x v="1270"/>
    <d v="2012-03-25T14:34:0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4"/>
    <x v="1271"/>
    <d v="2013-11-13T12:24:19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7"/>
    <x v="1272"/>
    <d v="2010-06-14T23:00:00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3"/>
    <x v="1273"/>
    <d v="2014-08-31T12:31:3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5"/>
    <x v="1274"/>
    <d v="2012-08-30T11:33:45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4"/>
    <x v="1275"/>
    <d v="2013-08-07T15:49:4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8"/>
    <x v="1276"/>
    <d v="2009-08-31T23:00:00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5"/>
    <x v="1277"/>
    <d v="2012-09-04T08:29:07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3"/>
    <x v="1278"/>
    <d v="2014-06-24T21:00:00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3"/>
    <x v="1279"/>
    <d v="2014-03-23T20:22:50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7"/>
    <x v="1280"/>
    <d v="2011-03-01T13:10:54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4"/>
    <x v="1281"/>
    <d v="2013-07-28T12:50:36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4"/>
    <x v="1282"/>
    <d v="2013-12-08T23:59:00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4"/>
    <x v="1283"/>
    <d v="2013-03-10T23:00: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2"/>
    <x v="1284"/>
    <d v="2016-12-31T11:59:0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0"/>
    <x v="1285"/>
    <d v="2015-06-20T08:59:3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0"/>
    <x v="1286"/>
    <d v="2015-02-17T09:00:00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0"/>
    <x v="1287"/>
    <d v="2015-06-12T09:54:16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2"/>
    <x v="1288"/>
    <d v="2016-08-09T23:00:00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2"/>
    <x v="1289"/>
    <d v="2017-01-03T22:14:05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0"/>
    <x v="1290"/>
    <d v="2015-04-23T01:59:00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0"/>
    <x v="1291"/>
    <d v="2015-04-07T02:00:00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0"/>
    <x v="1292"/>
    <d v="2015-10-06T17:59:0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0"/>
    <x v="1293"/>
    <d v="2015-11-14T12:49:31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0"/>
    <x v="1294"/>
    <d v="2015-10-19T06:00:00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0"/>
    <x v="1295"/>
    <d v="2015-07-29T12:00:0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2"/>
    <x v="1296"/>
    <d v="2016-03-13T19:12: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2"/>
    <x v="1297"/>
    <d v="2016-05-01T12:55:58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2"/>
    <x v="1298"/>
    <d v="2016-04-28T11:20:32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0"/>
    <x v="1299"/>
    <d v="2015-07-14T14:32:39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2"/>
    <x v="1300"/>
    <d v="2016-06-01T13:57:0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0"/>
    <x v="1301"/>
    <d v="2015-07-20T22:00:00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2"/>
    <x v="1302"/>
    <d v="2016-11-30T21:23:3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2"/>
    <x v="1303"/>
    <d v="2016-07-31T06:00:00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1"/>
    <x v="1304"/>
    <d v="2017-03-12T22:40:05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2"/>
    <x v="1305"/>
    <d v="2016-07-21T12:30:00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3"/>
    <x v="1306"/>
    <d v="2014-12-04T05:58:5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2"/>
    <x v="1307"/>
    <d v="2016-02-17T07:04:3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2"/>
    <x v="1308"/>
    <d v="2016-10-08T09:43:32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0"/>
    <x v="1309"/>
    <d v="2015-10-15T16:11:08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2"/>
    <x v="1310"/>
    <d v="2016-08-19T11:00:50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2"/>
    <x v="1311"/>
    <d v="2016-11-30T15:15:1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0"/>
    <x v="1312"/>
    <d v="2015-04-18T11:52: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2"/>
    <x v="1313"/>
    <d v="2016-03-03T12:01:54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2"/>
    <x v="1314"/>
    <d v="2016-10-21T11:04:20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0"/>
    <x v="1315"/>
    <d v="2015-11-05T20:00:00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2"/>
    <x v="1316"/>
    <d v="2016-02-28T18:05:0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2"/>
    <x v="1317"/>
    <d v="2016-07-21T09:00:0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3"/>
    <x v="1318"/>
    <d v="2015-01-10T20:02:52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3"/>
    <x v="1319"/>
    <d v="2014-07-11T11:00:00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2"/>
    <x v="1320"/>
    <d v="2016-12-30T18:00:00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2"/>
    <x v="1321"/>
    <d v="2016-12-23T12:58:57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0"/>
    <x v="1322"/>
    <d v="2015-05-21T10:45:2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2"/>
    <x v="1323"/>
    <d v="2016-04-26T01:55:00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2"/>
    <x v="1324"/>
    <d v="2016-10-13T10:12:3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2"/>
    <x v="1325"/>
    <d v="2016-12-29T21:03:55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3"/>
    <x v="1326"/>
    <d v="2015-01-15T14:00:28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0"/>
    <x v="1327"/>
    <d v="2015-05-29T11:17:1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2"/>
    <x v="1328"/>
    <d v="2016-10-14T10:25:34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3"/>
    <x v="1329"/>
    <d v="2014-12-02T01:19:0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2"/>
    <x v="1330"/>
    <d v="2016-07-01T23:00:00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2"/>
    <x v="1331"/>
    <d v="2016-08-17T07:05:5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2"/>
    <x v="1332"/>
    <d v="2017-01-26T20:26:48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3"/>
    <x v="1333"/>
    <d v="2014-07-15T21:33:45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2"/>
    <x v="1334"/>
    <d v="2016-03-11T13:34:47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0"/>
    <x v="1335"/>
    <d v="2015-12-05T17:28:2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3"/>
    <x v="1336"/>
    <d v="2014-12-17T15:43:48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1"/>
    <x v="1337"/>
    <d v="2017-03-03T08:51:19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0"/>
    <x v="1338"/>
    <d v="2015-08-02T14:17:13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3"/>
    <x v="1339"/>
    <d v="2014-12-08T11:31:5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3"/>
    <x v="1340"/>
    <d v="2014-08-15T09:17:33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2"/>
    <x v="1341"/>
    <d v="2016-10-01T09:58:37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0"/>
    <x v="1342"/>
    <d v="2015-07-17T14:35:39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2"/>
    <x v="1343"/>
    <d v="2016-08-18T22:59:00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2"/>
    <x v="1344"/>
    <d v="2016-06-30T13:57:19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3"/>
    <x v="1345"/>
    <d v="2014-07-14T14:32:39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4"/>
    <x v="1346"/>
    <d v="2013-06-26T20:49:1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0"/>
    <x v="1347"/>
    <d v="2015-03-07T10:18:45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3"/>
    <x v="1348"/>
    <d v="2014-12-18T07:08:53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0"/>
    <x v="1349"/>
    <d v="2015-12-16T01:59:00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0"/>
    <x v="1350"/>
    <d v="2015-12-25T19:18:54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2"/>
    <x v="1351"/>
    <d v="2016-02-12T12:45:44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0"/>
    <x v="1352"/>
    <d v="2015-09-04T22:59:00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4"/>
    <x v="1353"/>
    <d v="2013-03-10T19:00:00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2"/>
    <x v="1354"/>
    <d v="2016-06-11T14:22:59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5"/>
    <x v="1355"/>
    <d v="2012-11-30T05:00:00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4"/>
    <x v="1356"/>
    <d v="2013-07-04T19:56:00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4"/>
    <x v="1357"/>
    <d v="2013-03-01T00:59:00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6"/>
    <x v="1358"/>
    <d v="2011-06-25T08:42:03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6"/>
    <x v="1359"/>
    <d v="2011-07-06T14:33:10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5"/>
    <x v="1360"/>
    <d v="2012-08-02T16:37:00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3"/>
    <x v="1361"/>
    <d v="2014-06-21T12:12:52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4"/>
    <x v="1362"/>
    <d v="2013-09-07T17:25:3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2"/>
    <x v="1363"/>
    <d v="2016-02-15T02:59: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3"/>
    <x v="1364"/>
    <d v="2015-01-07T11:41:46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0"/>
    <x v="1365"/>
    <d v="2015-03-16T11:35:52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3"/>
    <x v="1366"/>
    <d v="2014-11-26T19:54:23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0"/>
    <x v="1367"/>
    <d v="2015-11-13T20:04:10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0"/>
    <x v="1368"/>
    <d v="2015-06-14T23:34:54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3"/>
    <x v="1369"/>
    <d v="2014-04-11T09:15:46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4"/>
    <x v="1370"/>
    <d v="2013-10-15T19:04:50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0"/>
    <x v="1371"/>
    <d v="2015-05-07T13:12:2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5"/>
    <x v="1372"/>
    <d v="2012-07-12T12:45: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2"/>
    <x v="1373"/>
    <d v="2016-12-30T17:50:33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2"/>
    <x v="1374"/>
    <d v="2016-03-24T21:53:08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2"/>
    <x v="1375"/>
    <d v="2017-01-14T20:35:1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2"/>
    <x v="1376"/>
    <d v="2016-12-03T12:03:26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"/>
    <x v="1377"/>
    <d v="2017-02-02T23:11:00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2"/>
    <x v="1378"/>
    <d v="2016-08-01T13:13:30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0"/>
    <x v="1379"/>
    <d v="2015-06-05T06:47:5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0"/>
    <x v="1380"/>
    <d v="2015-06-08T21:00:00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2"/>
    <x v="1381"/>
    <d v="2016-12-29T00:08:45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4"/>
    <x v="1382"/>
    <d v="2013-05-06T14:12:1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2"/>
    <x v="1383"/>
    <d v="2016-12-22T20:47:58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0"/>
    <x v="1384"/>
    <d v="2015-07-05T12:38:42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2"/>
    <x v="1385"/>
    <d v="2016-04-29T07:11:00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0"/>
    <x v="1386"/>
    <d v="2015-07-29T10:31:2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0"/>
    <x v="1387"/>
    <d v="2015-06-02T23:30:00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2"/>
    <x v="1388"/>
    <d v="2016-10-17T11:14:00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2"/>
    <x v="1389"/>
    <d v="2016-08-13T06:32:37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0"/>
    <x v="1390"/>
    <d v="2015-04-27T12:12:00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0"/>
    <x v="1391"/>
    <d v="2015-08-21T23:59:00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2"/>
    <x v="1392"/>
    <d v="2016-03-02T22:43:06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2"/>
    <x v="1393"/>
    <d v="2016-08-01T11:22:03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"/>
    <x v="1394"/>
    <d v="2017-02-28T22:00:00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2"/>
    <x v="1395"/>
    <d v="2017-01-14T16:48: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0"/>
    <x v="1396"/>
    <d v="2015-02-13T18:58: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2"/>
    <x v="1397"/>
    <d v="2016-10-27T16:19:00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2"/>
    <x v="1398"/>
    <d v="2016-07-05T15:58:5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3"/>
    <x v="1399"/>
    <d v="2014-10-06T19:06:1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2"/>
    <x v="1400"/>
    <d v="2016-06-12T00:30:00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4"/>
    <x v="1401"/>
    <d v="2013-05-26T18:54:3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0"/>
    <x v="1402"/>
    <d v="2015-04-30T19:16:51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4"/>
    <x v="1403"/>
    <d v="2013-07-25T20:30:3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0"/>
    <x v="1404"/>
    <d v="2015-02-22T07:14:45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3"/>
    <x v="1405"/>
    <d v="2014-11-28T12:20:01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0"/>
    <x v="1406"/>
    <d v="2015-12-12T05:00:0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3"/>
    <x v="1407"/>
    <d v="2014-08-12T07:52:58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0"/>
    <x v="1408"/>
    <d v="2015-11-13T16:55:56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3"/>
    <x v="1409"/>
    <d v="2014-12-31T23:12:15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2"/>
    <x v="1410"/>
    <d v="2016-06-03T02:38:4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0"/>
    <x v="1411"/>
    <d v="2015-02-05T20:25:00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3"/>
    <x v="1412"/>
    <d v="2014-12-03T20:31:39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0"/>
    <x v="1413"/>
    <d v="2016-02-20T05:29:30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2"/>
    <x v="1414"/>
    <d v="2017-01-03T01:04:27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0"/>
    <x v="1415"/>
    <d v="2015-08-16T11:13:11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0"/>
    <x v="1416"/>
    <d v="2015-11-21T18:13:39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0"/>
    <x v="1417"/>
    <d v="2015-09-15T06:11:00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2"/>
    <x v="1418"/>
    <d v="2016-02-25T05:57:14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2"/>
    <x v="1419"/>
    <d v="2016-10-09T05:56:59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2"/>
    <x v="1420"/>
    <d v="2016-06-28T11:01:2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0"/>
    <x v="1421"/>
    <d v="2015-02-08T16:58:29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2"/>
    <x v="1422"/>
    <d v="2016-09-21T00:45: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0"/>
    <x v="1423"/>
    <d v="2016-01-01T03:38:5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2"/>
    <x v="1424"/>
    <d v="2016-11-15T13:13:22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0"/>
    <x v="1425"/>
    <d v="2015-04-28T22:09:1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0"/>
    <x v="1426"/>
    <d v="2015-08-24T04:22:0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2"/>
    <x v="1427"/>
    <d v="2016-09-18T15:26:25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1428"/>
    <d v="2016-04-02T03:06:57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0"/>
    <x v="1429"/>
    <d v="2015-04-09T20:27:22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3"/>
    <x v="1430"/>
    <d v="2014-12-19T14:31:2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0"/>
    <x v="1431"/>
    <d v="2015-11-26T01:03:36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0"/>
    <x v="1432"/>
    <d v="2015-07-20T13:43:48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2"/>
    <x v="1433"/>
    <d v="2016-12-10T06:00:00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0"/>
    <x v="1434"/>
    <d v="2015-06-08T10:00:00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0"/>
    <x v="1435"/>
    <d v="2015-10-11T13:43:4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2"/>
    <x v="1436"/>
    <d v="2016-02-21T03:24:1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3"/>
    <x v="1437"/>
    <d v="2014-07-12T23:59:00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2"/>
    <x v="1438"/>
    <d v="2016-04-27T08:55:00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0"/>
    <x v="1439"/>
    <d v="2015-03-07T14:55:0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2"/>
    <x v="1440"/>
    <d v="2016-05-26T12:57:4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0"/>
    <x v="1441"/>
    <d v="2015-09-11T13:22:49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2"/>
    <x v="1442"/>
    <d v="2016-05-25T10:29:18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2"/>
    <x v="1443"/>
    <d v="2017-01-02T17:13:29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0"/>
    <x v="1444"/>
    <d v="2015-09-12T15:57:4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0"/>
    <x v="1445"/>
    <d v="2015-06-14T08:00:55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2"/>
    <x v="1446"/>
    <d v="2016-04-21T05:44:38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2"/>
    <x v="1447"/>
    <d v="2016-07-08T12:32:1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0"/>
    <x v="1448"/>
    <d v="2015-05-22T00:25:0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0"/>
    <x v="1449"/>
    <d v="2015-05-10T14:28:25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2"/>
    <x v="1450"/>
    <d v="2016-02-19T23:06:37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3"/>
    <x v="1451"/>
    <d v="2014-11-18T19:00:5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3"/>
    <x v="1452"/>
    <d v="2014-07-28T11:52:43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"/>
    <x v="1453"/>
    <d v="2017-04-15T10:42:27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x v="1454"/>
    <d v="2016-04-24T16:59:00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3"/>
    <x v="1455"/>
    <d v="2014-09-05T08:39:00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2"/>
    <x v="1456"/>
    <d v="2017-01-03T11:02:45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0"/>
    <x v="1457"/>
    <d v="2015-11-11T17:30:44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3"/>
    <x v="1458"/>
    <d v="2014-08-10T23:00:0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0"/>
    <x v="1459"/>
    <d v="2015-12-02T12:25:0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3"/>
    <x v="1460"/>
    <d v="2014-11-30T18:45:0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3"/>
    <x v="1461"/>
    <d v="2014-10-20T19:00:00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4"/>
    <x v="1462"/>
    <d v="2013-04-10T10:54:31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4"/>
    <x v="1463"/>
    <d v="2013-04-07T15:52:1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4"/>
    <x v="1464"/>
    <d v="2013-02-16T10:52:38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5"/>
    <x v="1465"/>
    <d v="2012-03-21T22:00:00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0"/>
    <x v="1466"/>
    <d v="2016-01-12T00:00:00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5"/>
    <x v="1467"/>
    <d v="2012-03-25T13:14:4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6"/>
    <x v="1468"/>
    <d v="2011-06-11T19:20:49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4"/>
    <x v="1469"/>
    <d v="2013-02-15T09:21:49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5"/>
    <x v="1470"/>
    <d v="2012-12-28T14:51:0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0"/>
    <x v="1471"/>
    <d v="2015-04-09T17:58:5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4"/>
    <x v="1472"/>
    <d v="2013-10-16T08:01:43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5"/>
    <x v="1473"/>
    <d v="2012-03-01T18:30:39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4"/>
    <x v="1474"/>
    <d v="2013-09-13T12:28:12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3"/>
    <x v="1475"/>
    <d v="2014-12-19T23:59:00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6"/>
    <x v="1476"/>
    <d v="2011-09-09T20:00:22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6"/>
    <x v="1477"/>
    <d v="2011-12-22T22:00:00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4"/>
    <x v="1478"/>
    <d v="2013-05-14T15:55:13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3"/>
    <x v="1479"/>
    <d v="2014-05-09T22:59:00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4"/>
    <x v="1480"/>
    <d v="2013-07-26T12:00:00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4"/>
    <x v="1481"/>
    <d v="2013-11-02T17:09:05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5"/>
    <x v="1482"/>
    <d v="2012-09-07T02:51:0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2"/>
    <x v="1483"/>
    <d v="2016-07-21T23:37:55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5"/>
    <x v="1484"/>
    <d v="2012-07-21T09:51:0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0"/>
    <x v="1485"/>
    <d v="2015-06-20T14:06:1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0"/>
    <x v="1486"/>
    <d v="2015-02-26T23:02:4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2"/>
    <x v="1487"/>
    <d v="2016-08-02T17:01:11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4"/>
    <x v="1488"/>
    <d v="2014-01-05T08:31:00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5"/>
    <x v="1489"/>
    <d v="2012-11-15T10:40:52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4"/>
    <x v="1490"/>
    <d v="2013-10-02T08:27:54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3"/>
    <x v="1491"/>
    <d v="2015-02-15T10:38:00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6"/>
    <x v="1492"/>
    <d v="2011-06-18T16:14:06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4"/>
    <x v="1493"/>
    <d v="2013-06-16T15:47:55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0"/>
    <x v="1494"/>
    <d v="2015-04-03T10:38:00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6"/>
    <x v="1495"/>
    <d v="2011-08-27T13:57:11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3"/>
    <x v="1496"/>
    <d v="2014-09-16T06:24:19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4"/>
    <x v="1497"/>
    <d v="2013-07-31T14:43:0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3"/>
    <x v="1498"/>
    <d v="2014-09-03T18:36:18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2"/>
    <x v="1499"/>
    <d v="2016-08-04T19:10:3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4"/>
    <x v="1500"/>
    <d v="2013-05-01T16:42:37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0"/>
    <x v="1501"/>
    <d v="2015-07-08T09:00:2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2"/>
    <x v="1502"/>
    <d v="2016-03-25T17:00:00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2"/>
    <x v="1503"/>
    <d v="2016-10-23T03:20:01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3"/>
    <x v="1504"/>
    <d v="2014-06-10T03:33:00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2"/>
    <x v="1505"/>
    <d v="2016-03-22T15:01:00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3"/>
    <x v="1506"/>
    <d v="2014-07-24T13:51:4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7"/>
    <x v="1507"/>
    <d v="2010-05-15T03:10:00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3"/>
    <x v="1508"/>
    <d v="2014-06-27T09:44:41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"/>
    <x v="1509"/>
    <d v="2017-02-14T17:59:0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3"/>
    <x v="1510"/>
    <d v="2014-07-19T04:14:38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0"/>
    <x v="1511"/>
    <d v="2015-11-18T10:00:0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"/>
    <x v="1512"/>
    <d v="2017-02-05T11:25:39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3"/>
    <x v="1513"/>
    <d v="2014-07-16T10:17:46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0"/>
    <x v="1514"/>
    <d v="2015-09-27T09:20:40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2"/>
    <x v="1515"/>
    <d v="2016-03-16T00:04:57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2"/>
    <x v="1516"/>
    <d v="2016-10-06T09:00:00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3"/>
    <x v="1517"/>
    <d v="2014-12-06T01:00:00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3"/>
    <x v="1518"/>
    <d v="2014-05-31T14:40:52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3"/>
    <x v="1519"/>
    <d v="2014-06-20T16:59:0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3"/>
    <x v="1520"/>
    <d v="2014-12-18T23:00:00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2"/>
    <x v="1521"/>
    <d v="2016-06-06T23:01:3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3"/>
    <x v="1522"/>
    <d v="2014-10-17T14:55:39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3"/>
    <x v="1523"/>
    <d v="2014-12-22T19:00:00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"/>
    <x v="1524"/>
    <d v="2017-02-20T07:01:30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2"/>
    <x v="1525"/>
    <d v="2016-08-18T11:52:18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0"/>
    <x v="1526"/>
    <d v="2016-01-19T01:37:2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"/>
    <x v="1527"/>
    <d v="2017-03-14T08:24:46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"/>
    <x v="1528"/>
    <d v="2017-01-31T19:00:00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0"/>
    <x v="1529"/>
    <d v="2015-03-19T09:05:2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0"/>
    <x v="1530"/>
    <d v="2015-10-23T13:24:55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3"/>
    <x v="1531"/>
    <d v="2014-11-30T22:00:00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2"/>
    <x v="1532"/>
    <d v="2016-02-15T10:00:00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2"/>
    <x v="1533"/>
    <d v="2016-05-01T22:59:00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0"/>
    <x v="1534"/>
    <d v="2015-09-04T11:11:02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2"/>
    <x v="1535"/>
    <d v="2016-05-23T17:00:00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0"/>
    <x v="1536"/>
    <d v="2015-08-27T14:15:10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2"/>
    <x v="1537"/>
    <d v="2016-08-06T13:00:00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3"/>
    <x v="1538"/>
    <d v="2015-01-22T13:46:10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2"/>
    <x v="1539"/>
    <d v="2017-01-03T17:03:3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3"/>
    <x v="1540"/>
    <d v="2014-11-25T20:15:00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"/>
    <x v="1541"/>
    <d v="2014-12-31T12:05:3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0"/>
    <x v="1542"/>
    <d v="2015-06-30T18:55:00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3"/>
    <x v="1543"/>
    <d v="2014-11-22T08:13:5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0"/>
    <x v="1544"/>
    <d v="2015-03-31T19:18:0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0"/>
    <x v="1545"/>
    <d v="2015-03-02T16:16:0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3"/>
    <x v="1546"/>
    <d v="2014-09-17T00:06:3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"/>
    <x v="1547"/>
    <d v="2017-02-23T05:14:42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0"/>
    <x v="1548"/>
    <d v="2015-11-08T17:10:2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0"/>
    <x v="1549"/>
    <d v="2015-11-02T23:15:59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2"/>
    <x v="1550"/>
    <d v="2016-05-12T05:47:14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0"/>
    <x v="1551"/>
    <d v="2015-05-27T14:47:19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3"/>
    <x v="1552"/>
    <d v="2014-09-30T22:59:00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0"/>
    <x v="1553"/>
    <d v="2015-09-02T01:47:27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0"/>
    <x v="1554"/>
    <d v="2015-08-02T01:03:1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0"/>
    <x v="1555"/>
    <d v="2015-09-17T12:00:0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2"/>
    <x v="1556"/>
    <d v="2016-07-03T22:40:24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3"/>
    <x v="1557"/>
    <d v="2014-09-20T10:40:33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0"/>
    <x v="1558"/>
    <d v="2015-08-28T07:12:00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0"/>
    <x v="1559"/>
    <d v="2015-04-28T20:16:3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3"/>
    <x v="1560"/>
    <d v="2014-11-12T20:29:53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"/>
    <x v="1561"/>
    <d v="2013-11-06T21:00:0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8"/>
    <x v="1562"/>
    <d v="2009-12-01T19:50:0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3"/>
    <x v="1563"/>
    <d v="2014-03-14T11:49: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0"/>
    <x v="1564"/>
    <d v="2015-05-28T15:05:0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6"/>
    <x v="1565"/>
    <d v="2011-06-08T12:31:01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2"/>
    <x v="1566"/>
    <d v="2016-07-27T17:00:00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3"/>
    <x v="1567"/>
    <d v="2014-02-16T19:00:00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3"/>
    <x v="1568"/>
    <d v="2014-12-23T20:29:45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4"/>
    <x v="1569"/>
    <d v="2013-05-25T11:18:34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2"/>
    <x v="1570"/>
    <d v="2016-04-08T13:31:22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0"/>
    <x v="1571"/>
    <d v="2015-06-19T13:28:0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2"/>
    <x v="1572"/>
    <d v="2016-02-28T18:59:00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"/>
    <x v="1573"/>
    <d v="2017-03-31T22:59:00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0"/>
    <x v="1574"/>
    <d v="2015-02-17T17:15:29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3"/>
    <x v="1575"/>
    <d v="2014-07-09T07:34:56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0"/>
    <x v="1576"/>
    <d v="2015-06-30T16:06:08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5"/>
    <x v="1577"/>
    <d v="2012-07-24T15:20:48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7"/>
    <x v="1578"/>
    <d v="2010-09-01T21:00:0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"/>
    <x v="1579"/>
    <d v="2013-08-28T18:54:5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5"/>
    <x v="1580"/>
    <d v="2012-05-20T20:12:06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0"/>
    <x v="1581"/>
    <d v="2015-12-19T05:46:30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0"/>
    <x v="1582"/>
    <d v="2015-10-26T16:20:0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3"/>
    <x v="1583"/>
    <d v="2014-09-25T16:43:1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3"/>
    <x v="1584"/>
    <d v="2014-05-30T10:35:01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2"/>
    <x v="1585"/>
    <d v="2016-12-25T06:00:00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0"/>
    <x v="1586"/>
    <d v="2015-04-04T20:30:22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3"/>
    <x v="1587"/>
    <d v="2014-12-13T17:49:25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0"/>
    <x v="1588"/>
    <d v="2015-01-31T15:12:0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0"/>
    <x v="1589"/>
    <d v="2015-10-09T18:38:06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0"/>
    <x v="1590"/>
    <d v="2015-09-23T15:34:24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2"/>
    <x v="1591"/>
    <d v="2016-04-03T11:25:41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0"/>
    <x v="1592"/>
    <d v="2015-03-27T19:44:45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0"/>
    <x v="1593"/>
    <d v="2015-02-28T15:17:35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2"/>
    <x v="1594"/>
    <d v="2016-05-15T11:21:00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"/>
    <x v="1595"/>
    <d v="2014-06-18T15:13:0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"/>
    <x v="1596"/>
    <d v="2014-12-13T06:19: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2"/>
    <x v="1597"/>
    <d v="2016-09-20T03:29:57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0"/>
    <x v="1598"/>
    <d v="2015-07-26T11:00:58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2"/>
    <x v="1599"/>
    <d v="2016-04-08T06:56:16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3"/>
    <x v="1600"/>
    <d v="2014-07-15T00:11:0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6"/>
    <x v="1601"/>
    <d v="2011-05-04T21:13:53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6"/>
    <x v="1602"/>
    <d v="2011-10-14T18:00:00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6"/>
    <x v="1603"/>
    <d v="2012-01-27T23:04:1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5"/>
    <x v="1604"/>
    <d v="2012-03-17T14:17:15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6"/>
    <x v="1605"/>
    <d v="2011-08-01T02:00:00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7"/>
    <x v="1606"/>
    <d v="2011-03-23T20:40:38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5"/>
    <x v="1607"/>
    <d v="2012-06-14T14:24:1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4"/>
    <x v="1608"/>
    <d v="2014-01-01T00:26:00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6"/>
    <x v="1609"/>
    <d v="2011-11-02T03:00:00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5"/>
    <x v="1610"/>
    <d v="2012-12-15T17:11:50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4"/>
    <x v="1611"/>
    <d v="2013-06-04T19:00:32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5"/>
    <x v="1612"/>
    <d v="2013-01-02T15:59:44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5"/>
    <x v="1613"/>
    <d v="2012-07-21T20:40:02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3"/>
    <x v="1614"/>
    <d v="2014-08-03T12:00:00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6"/>
    <x v="1615"/>
    <d v="2011-12-12T21:13:16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5"/>
    <x v="1616"/>
    <d v="2012-11-22T17:00:00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4"/>
    <x v="1617"/>
    <d v="2013-11-01T14:00:00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4"/>
    <x v="1618"/>
    <d v="2013-03-08T10:42:1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3"/>
    <x v="1619"/>
    <d v="2014-09-14T23:28:06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4"/>
    <x v="1620"/>
    <d v="2013-02-23T03:09:00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5"/>
    <x v="1621"/>
    <d v="2012-05-27T22:59:00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3"/>
    <x v="1622"/>
    <d v="2014-12-17T02:59:00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4"/>
    <x v="1623"/>
    <d v="2013-08-27T11:31:2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5"/>
    <x v="1624"/>
    <d v="2013-01-09T03:48:55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5"/>
    <x v="1625"/>
    <d v="2012-09-11T11:47:33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4"/>
    <x v="1626"/>
    <d v="2013-12-01T16:21:07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5"/>
    <x v="1627"/>
    <d v="2012-11-25T23:59:00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3"/>
    <x v="1628"/>
    <d v="2014-06-17T12:41:22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3"/>
    <x v="1629"/>
    <d v="2014-02-20T15:48:53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5"/>
    <x v="1630"/>
    <d v="2012-03-02T01:59:00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5"/>
    <x v="1631"/>
    <d v="2012-10-12T15:37:4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6"/>
    <x v="1632"/>
    <d v="2011-09-24T03:10:54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6"/>
    <x v="1633"/>
    <d v="2012-01-16T00:00: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6"/>
    <x v="1634"/>
    <d v="2011-06-02T00:59:0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2"/>
    <x v="1635"/>
    <d v="2016-07-11T15:51:01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6"/>
    <x v="1636"/>
    <d v="2011-06-11T23:00:00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8"/>
    <x v="1637"/>
    <d v="2009-12-31T18:39:00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4"/>
    <x v="1638"/>
    <d v="2013-02-28T16:25:00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5"/>
    <x v="1639"/>
    <d v="2012-03-03T10:39:25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7"/>
    <x v="1640"/>
    <d v="2010-08-02T20:59:00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3"/>
    <x v="1641"/>
    <d v="2014-12-19T09:19:0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6"/>
    <x v="1642"/>
    <d v="2011-06-13T19:35:27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5"/>
    <x v="1643"/>
    <d v="2012-09-24T14:46:5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5"/>
    <x v="1644"/>
    <d v="2012-11-21T21:26:0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4"/>
    <x v="1645"/>
    <d v="2013-09-18T09:49:0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3"/>
    <x v="1646"/>
    <d v="2014-08-14T13:11:00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5"/>
    <x v="1647"/>
    <d v="2012-06-09T04:49:37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6"/>
    <x v="1648"/>
    <d v="2011-03-20T10:54:42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3"/>
    <x v="1649"/>
    <d v="2014-05-23T11:25:55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4"/>
    <x v="1650"/>
    <d v="2013-10-09T05:27:17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6"/>
    <x v="1651"/>
    <d v="2011-04-26T01:59:00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4"/>
    <x v="1652"/>
    <d v="2013-11-24T07:49:53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6"/>
    <x v="1653"/>
    <d v="2011-04-24T15:01:36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5"/>
    <x v="1654"/>
    <d v="2012-04-18T16:22:40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5"/>
    <x v="1655"/>
    <d v="2012-04-05T13:00:20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5"/>
    <x v="1656"/>
    <d v="2012-12-13T17:17: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5"/>
    <x v="1657"/>
    <d v="2012-05-24T13:46:08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5"/>
    <x v="1658"/>
    <d v="2012-12-18T09:20:00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4"/>
    <x v="1659"/>
    <d v="2013-12-17T07:00:00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2"/>
    <x v="1660"/>
    <d v="2016-04-30T16:59:00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0"/>
    <x v="1661"/>
    <d v="2016-01-17T16:00:00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6"/>
    <x v="1662"/>
    <d v="2011-12-31T00:45:3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0"/>
    <x v="1663"/>
    <d v="2015-01-31T19:31:4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5"/>
    <x v="1664"/>
    <d v="2012-03-15T22:59:00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6"/>
    <x v="1665"/>
    <d v="2011-02-21T22:00:00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4"/>
    <x v="1666"/>
    <d v="2013-03-28T00:04:33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3"/>
    <x v="1667"/>
    <d v="2014-03-11T01:59:00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6"/>
    <x v="1668"/>
    <d v="2011-11-27T23:35:39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2"/>
    <x v="1669"/>
    <d v="2016-05-31T16:14:36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7"/>
    <x v="1670"/>
    <d v="2010-07-04T23:00:00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2"/>
    <x v="1671"/>
    <d v="2016-08-01T08:03:34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5"/>
    <x v="1672"/>
    <d v="2012-06-04T10:45:30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0"/>
    <x v="1673"/>
    <d v="2015-03-06T16:04:52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2"/>
    <x v="1674"/>
    <d v="2016-08-18T01:59:00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6"/>
    <x v="1675"/>
    <d v="2011-10-16T17:03:00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5"/>
    <x v="1676"/>
    <d v="2012-04-20T22:59:00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2"/>
    <x v="1677"/>
    <d v="2016-04-16T00:59:00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3"/>
    <x v="1678"/>
    <d v="2014-02-06T15:31:11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6"/>
    <x v="1679"/>
    <d v="2011-07-21T20:39:0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3"/>
    <x v="1680"/>
    <d v="2014-07-12T13:11:07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"/>
    <x v="1681"/>
    <d v="2017-03-28T21:00:00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"/>
    <x v="1682"/>
    <d v="2017-04-13T23:07:4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"/>
    <x v="1683"/>
    <d v="2017-04-07T13:45:38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"/>
    <x v="1684"/>
    <d v="2017-03-17T13:34: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"/>
    <x v="1685"/>
    <d v="2017-03-24T00:00:2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1"/>
    <x v="1686"/>
    <d v="2017-04-27T14:15:19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"/>
    <x v="1687"/>
    <d v="2017-04-10T15:15:00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"/>
    <x v="1688"/>
    <d v="2017-04-09T06:49:54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"/>
    <x v="1689"/>
    <d v="2017-03-16T16:37:1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"/>
    <x v="1690"/>
    <d v="2017-04-06T04:20:42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"/>
    <x v="1691"/>
    <d v="2017-04-02T20:00:00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"/>
    <x v="1692"/>
    <d v="2017-03-26T18:59: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1"/>
    <x v="1693"/>
    <d v="2017-04-09T15:00:0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"/>
    <x v="1694"/>
    <d v="2017-03-26T23:36: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"/>
    <x v="1695"/>
    <d v="2017-04-09T20:00:00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"/>
    <x v="1696"/>
    <d v="2017-03-31T19:40:11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"/>
    <x v="1697"/>
    <d v="2017-04-09T18:47:2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"/>
    <x v="1698"/>
    <d v="2017-03-25T22:33:0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"/>
    <x v="1699"/>
    <d v="2017-04-11T15:44: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"/>
    <x v="1700"/>
    <d v="2017-03-31T23:00:00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3"/>
    <x v="1701"/>
    <d v="2015-01-15T10:56:45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0"/>
    <x v="1702"/>
    <d v="2015-03-30T14:52:3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0"/>
    <x v="1703"/>
    <d v="2015-08-31T01:45:37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0"/>
    <x v="1704"/>
    <d v="2015-02-15T22:21:13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0"/>
    <x v="1705"/>
    <d v="2015-09-09T11:00:0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0"/>
    <x v="1706"/>
    <d v="2015-08-23T02:21:12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2"/>
    <x v="1707"/>
    <d v="2016-03-28T11:18:15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2"/>
    <x v="1708"/>
    <d v="2016-05-01T15:48:26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3"/>
    <x v="1709"/>
    <d v="2014-08-31T14:39:0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0"/>
    <x v="1710"/>
    <d v="2016-01-18T08:00:00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3"/>
    <x v="1711"/>
    <d v="2014-09-01T10:30:34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0"/>
    <x v="1712"/>
    <d v="2015-06-30T16:55:53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3"/>
    <x v="1713"/>
    <d v="2014-10-05T14:13:3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0"/>
    <x v="1714"/>
    <d v="2015-05-01T17:02:41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0"/>
    <x v="1715"/>
    <d v="2015-03-30T22:22:0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2"/>
    <x v="1716"/>
    <d v="2016-12-09T09:51:39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2"/>
    <x v="1717"/>
    <d v="2016-04-20T23:00:00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2"/>
    <x v="1718"/>
    <d v="2016-05-13T23:59:0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3"/>
    <x v="1719"/>
    <d v="2014-09-17T07:49:5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3"/>
    <x v="1720"/>
    <d v="2014-11-09T14:47:51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0"/>
    <x v="1721"/>
    <d v="2015-12-11T06:04:23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2"/>
    <x v="1722"/>
    <d v="2016-04-02T19:10:0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0"/>
    <x v="1723"/>
    <d v="2015-07-01T01:00:00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3"/>
    <x v="1724"/>
    <d v="2014-10-30T17:22:42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3"/>
    <x v="1725"/>
    <d v="2014-08-24T18:14:09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3"/>
    <x v="1726"/>
    <d v="2014-06-27T17:04:2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0"/>
    <x v="1727"/>
    <d v="2015-04-05T06:00:0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0"/>
    <x v="1728"/>
    <d v="2015-10-21T10:01:14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2"/>
    <x v="1729"/>
    <d v="2016-06-09T20:15:06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0"/>
    <x v="1730"/>
    <d v="2015-10-24T21:06:23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0"/>
    <x v="1731"/>
    <d v="2015-06-11T10:00:0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0"/>
    <x v="1732"/>
    <d v="2016-01-16T00:00:0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2"/>
    <x v="1733"/>
    <d v="2016-09-13T16:30:0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0"/>
    <x v="1734"/>
    <d v="2015-05-07T19:52:36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2"/>
    <x v="1735"/>
    <d v="2016-08-07T14:32:25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0"/>
    <x v="1736"/>
    <d v="2015-11-08T16:40:3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0"/>
    <x v="1737"/>
    <d v="2015-07-20T17:46:3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3"/>
    <x v="1738"/>
    <d v="2014-10-02T15:59:0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2"/>
    <x v="1739"/>
    <d v="2016-05-04T14:58:52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0"/>
    <x v="1740"/>
    <d v="2015-07-16T14:37:02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0"/>
    <x v="1741"/>
    <d v="2015-06-10T10:04:31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2"/>
    <x v="1742"/>
    <d v="2017-01-07T16:00:00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2"/>
    <x v="1743"/>
    <d v="2016-08-26T22:59:00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0"/>
    <x v="1744"/>
    <d v="2015-03-08T08:31:17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2"/>
    <x v="1745"/>
    <d v="2016-12-21T21:00:00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2"/>
    <x v="1746"/>
    <d v="2016-11-23T21:00:0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0"/>
    <x v="1747"/>
    <d v="2015-11-13T10:00:00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0"/>
    <x v="1748"/>
    <d v="2015-09-02T17:49:03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"/>
    <x v="1749"/>
    <d v="2017-03-01T14:00:00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2"/>
    <x v="1750"/>
    <d v="2016-04-19T15:05:0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0"/>
    <x v="1751"/>
    <d v="2015-03-19T12:45:23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2"/>
    <x v="1752"/>
    <d v="2016-10-14T01:04:42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2"/>
    <x v="1753"/>
    <d v="2016-03-21T11:59:2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0"/>
    <x v="1754"/>
    <d v="2015-04-03T15:02:3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0"/>
    <x v="1755"/>
    <d v="2015-10-05T13:56:01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2"/>
    <x v="1756"/>
    <d v="2016-08-28T23:01:09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2"/>
    <x v="1757"/>
    <d v="2017-01-28T14:29:00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2"/>
    <x v="1758"/>
    <d v="2016-07-14T17:56:32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0"/>
    <x v="1759"/>
    <d v="2015-03-25T13:53:49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2"/>
    <x v="1760"/>
    <d v="2016-02-25T11:08:33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0"/>
    <x v="1761"/>
    <d v="2015-09-12T08:37:40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2"/>
    <x v="1762"/>
    <d v="2016-03-11T18:34:0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2"/>
    <x v="1763"/>
    <d v="2016-10-23T15:50:40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3"/>
    <x v="1764"/>
    <d v="2014-08-03T06:39:39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3"/>
    <x v="1765"/>
    <d v="2014-08-13T18:31:5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3"/>
    <x v="1766"/>
    <d v="2014-08-25T15:38:08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3"/>
    <x v="1767"/>
    <d v="2014-08-03T10:48:04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3"/>
    <x v="1768"/>
    <d v="2014-09-27T08:27:2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3"/>
    <x v="1769"/>
    <d v="2015-01-13T14:39:1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3"/>
    <x v="1770"/>
    <d v="2014-10-14T13:43:14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3"/>
    <x v="1771"/>
    <d v="2014-10-23T18:30:40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3"/>
    <x v="1772"/>
    <d v="2014-07-06T12:13: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3"/>
    <x v="1773"/>
    <d v="2015-01-19T13:14:5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3"/>
    <x v="1774"/>
    <d v="2014-11-29T09:59:00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3"/>
    <x v="1775"/>
    <d v="2014-10-24T18:26:00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"/>
    <x v="1776"/>
    <d v="2014-10-29T17:57:51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0"/>
    <x v="1777"/>
    <d v="2015-02-20T03:34:13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0"/>
    <x v="1778"/>
    <d v="2015-03-27T14:43:15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2"/>
    <x v="1779"/>
    <d v="2016-09-02T11:36:20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2"/>
    <x v="1780"/>
    <d v="2016-07-02T09:25:10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2"/>
    <x v="1781"/>
    <d v="2016-09-15T09:49:0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2"/>
    <x v="1782"/>
    <d v="2016-02-21T08:48:0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0"/>
    <x v="1783"/>
    <d v="2015-05-21T17:47:58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3"/>
    <x v="1784"/>
    <d v="2015-01-30T22:25:00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3"/>
    <x v="1785"/>
    <d v="2014-10-15T19:00:00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3"/>
    <x v="1786"/>
    <d v="2014-12-15T08:12:57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0"/>
    <x v="1787"/>
    <d v="2015-04-04T09:43:57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3"/>
    <x v="1788"/>
    <d v="2014-10-31T17:45:4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3"/>
    <x v="1789"/>
    <d v="2015-01-12T01:00:0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0"/>
    <x v="1790"/>
    <d v="2015-02-05T11:11:1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3"/>
    <x v="1791"/>
    <d v="2015-01-29T12:46:05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0"/>
    <x v="1792"/>
    <d v="2015-08-10T01:59:0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3"/>
    <x v="1793"/>
    <d v="2014-11-27T17:24:0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0"/>
    <x v="1794"/>
    <d v="2015-02-11T08:13:42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2"/>
    <x v="1795"/>
    <d v="2016-10-14T11:00:00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2"/>
    <x v="1796"/>
    <d v="2016-07-24T05:32:46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2"/>
    <x v="1797"/>
    <d v="2016-12-15T08:39:4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0"/>
    <x v="1798"/>
    <d v="2016-02-04T02:50:33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3"/>
    <x v="1799"/>
    <d v="2014-11-11T16:13:28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2"/>
    <x v="1800"/>
    <d v="2016-10-10T09:32:50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0"/>
    <x v="1801"/>
    <d v="2015-12-15T07:10:00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0"/>
    <x v="1802"/>
    <d v="2015-06-27T16:59:00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0"/>
    <x v="1803"/>
    <d v="2015-02-13T20:43:02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0"/>
    <x v="1804"/>
    <d v="2015-11-14T12:16:44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0"/>
    <x v="1805"/>
    <d v="2015-10-02T13:00:00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3"/>
    <x v="1806"/>
    <d v="2014-09-30T10:19:09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3"/>
    <x v="1807"/>
    <d v="2014-09-27T20:38:3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"/>
    <x v="1808"/>
    <d v="2017-02-11T11:20:30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0"/>
    <x v="1809"/>
    <d v="2015-03-01T16:47:19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3"/>
    <x v="1810"/>
    <d v="2014-08-21T16:50:26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3"/>
    <x v="1811"/>
    <d v="2014-10-23T23:00:00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2"/>
    <x v="1812"/>
    <d v="2016-07-03T02:38:5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3"/>
    <x v="1813"/>
    <d v="2014-08-08T16:20:12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0"/>
    <x v="1814"/>
    <d v="2015-02-28T02:32:16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0"/>
    <x v="1815"/>
    <d v="2015-07-01T16:45:37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2"/>
    <x v="1816"/>
    <d v="2016-07-25T14:00:00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2"/>
    <x v="1817"/>
    <d v="2017-01-30T01:59:0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0"/>
    <x v="1818"/>
    <d v="2015-04-02T23:37:3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3"/>
    <x v="1819"/>
    <d v="2014-07-30T13:03:16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0"/>
    <x v="1820"/>
    <d v="2015-03-31T20:01:30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5"/>
    <x v="1821"/>
    <d v="2012-03-03T02:39:27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4"/>
    <x v="1822"/>
    <d v="2014-01-31T14:01: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5"/>
    <x v="1823"/>
    <d v="2012-10-24T11:26:1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4"/>
    <x v="1824"/>
    <d v="2014-01-07T21:08: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4"/>
    <x v="1825"/>
    <d v="2013-07-11T15:01:43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3"/>
    <x v="1826"/>
    <d v="2014-02-17T17:10:17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6"/>
    <x v="1827"/>
    <d v="2011-03-03T02:49:2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3"/>
    <x v="1828"/>
    <d v="2014-05-09T17:00:00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7"/>
    <x v="1829"/>
    <d v="2011-01-21T17:00:00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3"/>
    <x v="1830"/>
    <d v="2014-02-24T11:25:07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5"/>
    <x v="1831"/>
    <d v="2012-05-12T18:54:2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6"/>
    <x v="1832"/>
    <d v="2011-03-04T07:57:07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4"/>
    <x v="1833"/>
    <d v="2013-03-02T02:59:00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3"/>
    <x v="1834"/>
    <d v="2015-01-24T18:08:1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2"/>
    <x v="1835"/>
    <d v="2016-03-31T10:51:11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4"/>
    <x v="1836"/>
    <d v="2013-02-17T14:25:29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5"/>
    <x v="1837"/>
    <d v="2012-03-17T19:08:5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6"/>
    <x v="1838"/>
    <d v="2011-09-30T22:00:00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2"/>
    <x v="1839"/>
    <d v="2016-10-01T12:19:42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4"/>
    <x v="1840"/>
    <d v="2013-05-06T23:59:00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3"/>
    <x v="1841"/>
    <d v="2014-05-19T23:59:00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0"/>
    <x v="1842"/>
    <d v="2015-03-02T00:59:0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6"/>
    <x v="1843"/>
    <d v="2011-02-20T18:52:34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6"/>
    <x v="1844"/>
    <d v="2011-06-10T22:00:00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2"/>
    <x v="1845"/>
    <d v="2016-06-16T23:55: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5"/>
    <x v="1846"/>
    <d v="2012-12-15T10:36:17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0"/>
    <x v="1847"/>
    <d v="2015-04-21T00:40:32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6"/>
    <x v="1848"/>
    <d v="2011-07-31T01:59:00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5"/>
    <x v="1849"/>
    <d v="2012-10-17T15:17:39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3"/>
    <x v="1850"/>
    <d v="2014-07-10T18:01:40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3"/>
    <x v="1851"/>
    <d v="2014-07-27T20:00:00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0"/>
    <x v="1852"/>
    <d v="2015-04-24T19:00:00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5"/>
    <x v="1853"/>
    <d v="2012-11-13T21:26:57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4"/>
    <x v="1854"/>
    <d v="2013-05-23T19:30:3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4"/>
    <x v="1855"/>
    <d v="2014-01-06T07:55:40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3"/>
    <x v="1856"/>
    <d v="2014-07-18T15:31:1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3"/>
    <x v="1857"/>
    <d v="2014-09-12T13:26:53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6"/>
    <x v="1858"/>
    <d v="2011-12-16T00:48:41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6"/>
    <x v="1859"/>
    <d v="2011-09-22T13:28:49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3"/>
    <x v="1860"/>
    <d v="2014-02-06T12:01: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3"/>
    <x v="1861"/>
    <d v="2015-01-26T02:12:21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"/>
    <x v="1862"/>
    <d v="2017-03-08T02:30:00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3"/>
    <x v="1863"/>
    <d v="2014-06-12T14:08:05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3"/>
    <x v="1864"/>
    <d v="2014-05-04T12:11:40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2"/>
    <x v="1865"/>
    <d v="2016-11-06T04:49:0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1"/>
    <x v="1866"/>
    <d v="2017-02-28T23:00:00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2"/>
    <x v="1867"/>
    <d v="2016-11-05T17:11:52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0"/>
    <x v="1868"/>
    <d v="2015-12-15T02:59:00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2"/>
    <x v="1869"/>
    <d v="2017-01-03T19:04:09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2"/>
    <x v="1870"/>
    <d v="2016-01-30T23:17:00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3"/>
    <x v="1871"/>
    <d v="2014-11-20T14:48:21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0"/>
    <x v="1872"/>
    <d v="2015-06-29T22:06:4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0"/>
    <x v="1873"/>
    <d v="2015-07-08T11:45:0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2"/>
    <x v="1874"/>
    <d v="2016-06-28T18:15:33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2"/>
    <x v="1875"/>
    <d v="2016-08-06T16:35:08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3"/>
    <x v="1876"/>
    <d v="2014-06-16T01:50:05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0"/>
    <x v="1877"/>
    <d v="2015-02-28T19:42:05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3"/>
    <x v="1878"/>
    <d v="2014-06-12T19:12:35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2"/>
    <x v="1879"/>
    <d v="2016-03-14T09:35:29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2"/>
    <x v="1880"/>
    <d v="2016-03-30T07:36:20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0"/>
    <x v="1881"/>
    <d v="2015-03-09T21:39:4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5"/>
    <x v="1882"/>
    <d v="2012-07-10T18:48:00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5"/>
    <x v="1883"/>
    <d v="2012-04-08T16:45:0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5"/>
    <x v="1884"/>
    <d v="2012-11-27T07:00:00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5"/>
    <x v="1885"/>
    <d v="2012-08-10T17:00:00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3"/>
    <x v="1886"/>
    <d v="2014-11-12T17:45: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0"/>
    <x v="1887"/>
    <d v="2015-12-03T16:30:00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7"/>
    <x v="1888"/>
    <d v="2010-05-31T23:59:0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4"/>
    <x v="1889"/>
    <d v="2013-03-11T13:02:2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5"/>
    <x v="1890"/>
    <d v="2012-12-15T13:52:0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7"/>
    <x v="1891"/>
    <d v="2010-07-22T01:00:00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6"/>
    <x v="1892"/>
    <d v="2011-06-07T10:18: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6"/>
    <x v="1893"/>
    <d v="2011-04-15T22:59:00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5"/>
    <x v="1894"/>
    <d v="2012-02-12T16:43:0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0"/>
    <x v="1895"/>
    <d v="2015-10-20T12:55:2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5"/>
    <x v="1896"/>
    <d v="2012-04-12T12:02:4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3"/>
    <x v="1897"/>
    <d v="2014-03-04T16:00:00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0"/>
    <x v="1898"/>
    <d v="2016-02-01T13:00:00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0"/>
    <x v="1899"/>
    <d v="2015-03-25T16:36:06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5"/>
    <x v="1900"/>
    <d v="2012-10-06T04:59:00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0"/>
    <x v="1901"/>
    <d v="2015-05-22T08:00:0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0"/>
    <x v="1902"/>
    <d v="2015-03-04T13:57:27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2"/>
    <x v="1903"/>
    <d v="2017-01-27T13:29: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0"/>
    <x v="1904"/>
    <d v="2016-01-02T11:27:0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3"/>
    <x v="1905"/>
    <d v="2014-09-07T17:13:14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2"/>
    <x v="1906"/>
    <d v="2016-06-23T11:06:2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3"/>
    <x v="1907"/>
    <d v="2014-05-23T09:05:25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2"/>
    <x v="1908"/>
    <d v="2016-12-29T17:01:40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3"/>
    <x v="1909"/>
    <d v="2014-10-23T05:17:59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0"/>
    <x v="1910"/>
    <d v="2015-10-31T17:45:00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3"/>
    <x v="1911"/>
    <d v="2014-08-08T19:48:5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0"/>
    <x v="1912"/>
    <d v="2015-06-04T00:26:00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3"/>
    <x v="1913"/>
    <d v="2014-10-08T07:16:18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3"/>
    <x v="1914"/>
    <d v="2014-10-31T22:59:0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3"/>
    <x v="1915"/>
    <d v="2014-09-01T20:10:2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2"/>
    <x v="1916"/>
    <d v="2016-11-07T13:12:55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"/>
    <x v="1917"/>
    <d v="2017-02-10T01:28:5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3"/>
    <x v="1918"/>
    <d v="2014-08-12T13:57:31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0"/>
    <x v="1919"/>
    <d v="2015-05-19T16:00:49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0"/>
    <x v="1920"/>
    <d v="2015-10-21T18:00:00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5"/>
    <x v="1921"/>
    <d v="2012-07-14T00:19:0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4"/>
    <x v="1922"/>
    <d v="2013-12-12T01:08:2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6"/>
    <x v="1923"/>
    <d v="2011-09-26T23:59:00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4"/>
    <x v="1924"/>
    <d v="2014-01-15T14:33:0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4"/>
    <x v="1925"/>
    <d v="2013-10-10T19:00:00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7"/>
    <x v="1926"/>
    <d v="2010-11-01T19:26:00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5"/>
    <x v="1927"/>
    <d v="2012-03-07T23:59:00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4"/>
    <x v="1928"/>
    <d v="2013-05-07T10:33: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6"/>
    <x v="1929"/>
    <d v="2011-07-04T19:31:06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4"/>
    <x v="1930"/>
    <d v="2013-07-07T08:24:42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5"/>
    <x v="1931"/>
    <d v="2012-05-21T22:30:00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5"/>
    <x v="1932"/>
    <d v="2012-01-24T14:26:13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3"/>
    <x v="1933"/>
    <d v="2014-09-26T22:08:27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6"/>
    <x v="1934"/>
    <d v="2011-12-25T00:00:00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3"/>
    <x v="1935"/>
    <d v="2014-06-20T23:59:0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6"/>
    <x v="1936"/>
    <d v="2011-12-06T00:59:00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5"/>
    <x v="1937"/>
    <d v="2012-06-14T22:59:00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4"/>
    <x v="1938"/>
    <d v="2013-07-02T00:00:0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4"/>
    <x v="1939"/>
    <d v="2013-03-10T17:38:28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6"/>
    <x v="1940"/>
    <d v="2011-06-14T22:59:00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3"/>
    <x v="1941"/>
    <d v="2014-05-15T01:58:5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6"/>
    <x v="1942"/>
    <d v="2011-07-04T14:52:20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2"/>
    <x v="1943"/>
    <d v="2016-08-11T01:28:36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3"/>
    <x v="1944"/>
    <d v="2014-05-01T09:01:30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0"/>
    <x v="1945"/>
    <d v="2015-07-12T01:02:3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3"/>
    <x v="1946"/>
    <d v="2014-04-19T21:36:01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8"/>
    <x v="1947"/>
    <d v="2009-11-23T00:59:00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2"/>
    <x v="1948"/>
    <d v="2016-06-06T12:02:00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3"/>
    <x v="1949"/>
    <d v="2014-07-10T05:09:1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6"/>
    <x v="1950"/>
    <d v="2011-04-21T23:21:13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2"/>
    <x v="1951"/>
    <d v="2016-11-07T06:05:37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4"/>
    <x v="1952"/>
    <d v="2013-10-16T09:33:3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5"/>
    <x v="1953"/>
    <d v="2012-03-01T22:00:00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2"/>
    <x v="1954"/>
    <d v="2016-03-12T00:00:00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5"/>
    <x v="1955"/>
    <d v="2012-05-23T14:00:00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0"/>
    <x v="1956"/>
    <d v="2015-04-18T16:10:05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5"/>
    <x v="1957"/>
    <d v="2012-10-26T21:21:53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4"/>
    <x v="1958"/>
    <d v="2013-03-23T17:42:41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3"/>
    <x v="1959"/>
    <d v="2014-09-30T19:00: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3"/>
    <x v="1960"/>
    <d v="2014-12-21T03:42:2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5"/>
    <x v="1961"/>
    <d v="2012-10-05T22:59:00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3"/>
    <x v="1962"/>
    <d v="2014-05-13T13:43:56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3"/>
    <x v="1963"/>
    <d v="2014-09-16T05:18:5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2"/>
    <x v="1964"/>
    <d v="2016-04-22T01:32:52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6"/>
    <x v="1965"/>
    <d v="2012-01-11T20:00:00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3"/>
    <x v="1966"/>
    <d v="2014-08-14T07:58:18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3"/>
    <x v="1967"/>
    <d v="2014-05-01T10:55:29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2"/>
    <x v="1968"/>
    <d v="2016-12-03T10:05:15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2"/>
    <x v="1969"/>
    <d v="2016-08-05T14:01:08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4"/>
    <x v="1970"/>
    <d v="2013-04-19T22:38:2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4"/>
    <x v="1971"/>
    <d v="2013-11-14T23:00:00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5"/>
    <x v="1972"/>
    <d v="2012-11-17T20:17:24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2"/>
    <x v="1973"/>
    <d v="2016-08-06T02:00:00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4"/>
    <x v="1974"/>
    <d v="2013-08-19T03:01:09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4"/>
    <x v="1975"/>
    <d v="2013-03-10T13:07:3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4"/>
    <x v="1976"/>
    <d v="2013-07-13T16:35:25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0"/>
    <x v="1977"/>
    <d v="2015-12-19T02:59:00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5"/>
    <x v="1978"/>
    <d v="2012-06-12T02:00:00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0"/>
    <x v="1979"/>
    <d v="2015-11-18T23:59:0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2"/>
    <x v="1980"/>
    <d v="2016-04-03T07:01: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3"/>
    <x v="1981"/>
    <d v="2014-07-09T12:24:2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2"/>
    <x v="1982"/>
    <d v="2016-12-04T10:04:47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2"/>
    <x v="1983"/>
    <d v="2016-09-02T02:00:00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3"/>
    <x v="1984"/>
    <d v="2014-11-30T14:58:01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2"/>
    <x v="1985"/>
    <d v="2016-08-02T18:00:00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2"/>
    <x v="1986"/>
    <d v="2016-03-14T04:24:43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0"/>
    <x v="1987"/>
    <d v="2015-03-01T10:21:1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0"/>
    <x v="1988"/>
    <d v="2015-08-20T13:19:0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2"/>
    <x v="1989"/>
    <d v="2016-12-11T11:20:08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2"/>
    <x v="1990"/>
    <d v="2016-02-12T23:42:12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0"/>
    <x v="1991"/>
    <d v="2015-07-03T16:26:26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0"/>
    <x v="1992"/>
    <d v="2015-02-17T22:26:3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0"/>
    <x v="1993"/>
    <d v="2015-12-21T09:07:17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2"/>
    <x v="1994"/>
    <d v="2016-12-06T20:09:02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0"/>
    <x v="1995"/>
    <d v="2015-07-16T16:38:56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3"/>
    <x v="1996"/>
    <d v="2014-07-10T14:40:11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3"/>
    <x v="1997"/>
    <d v="2014-08-26T17:20:12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3"/>
    <x v="1998"/>
    <d v="2014-07-31T21:50:38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3"/>
    <x v="1999"/>
    <d v="2014-11-13T07:35:08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0"/>
    <x v="2000"/>
    <d v="2016-01-06T17:50: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0"/>
    <x v="2001"/>
    <d v="2015-06-12T15:00:00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2"/>
    <x v="2002"/>
    <d v="2017-01-23T12:05:43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7"/>
    <x v="2003"/>
    <d v="2010-07-02T18:00:00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3"/>
    <x v="2004"/>
    <d v="2014-07-10T09:31:03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4"/>
    <x v="2005"/>
    <d v="2013-10-15T22:59:00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3"/>
    <x v="2006"/>
    <d v="2014-12-03T08:00:45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7"/>
    <x v="2007"/>
    <d v="2010-08-23T23:00:00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6"/>
    <x v="2008"/>
    <d v="2011-09-19T09:30:22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2"/>
    <x v="2009"/>
    <d v="2016-11-23T03:45:4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2"/>
    <x v="2010"/>
    <d v="2016-08-18T18:54:51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0"/>
    <x v="2011"/>
    <d v="2016-01-11T18:00:00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0"/>
    <x v="2012"/>
    <d v="2015-02-05T14:44:01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2"/>
    <x v="2013"/>
    <d v="2016-07-08T18:03:34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4"/>
    <x v="2014"/>
    <d v="2013-03-24T23:08:59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6"/>
    <x v="2015"/>
    <d v="2011-09-09T16:02:4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4"/>
    <x v="2016"/>
    <d v="2013-03-09T16:08:19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5"/>
    <x v="2017"/>
    <d v="2012-03-23T23:00:00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0"/>
    <x v="2018"/>
    <d v="2015-08-13T03:46:49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2"/>
    <x v="2019"/>
    <d v="2016-09-22T12:00:2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3"/>
    <x v="2020"/>
    <d v="2014-05-14T18:04:00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3"/>
    <x v="2021"/>
    <d v="2014-09-23T20:41:37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2"/>
    <x v="2022"/>
    <d v="2016-06-11T08:39:32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0"/>
    <x v="2023"/>
    <d v="2015-06-11T05:05:53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5"/>
    <x v="2024"/>
    <d v="2012-08-12T22:00:00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0"/>
    <x v="2025"/>
    <d v="2015-06-10T23:25:46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3"/>
    <x v="2026"/>
    <d v="2014-04-20T22:59:00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0"/>
    <x v="2027"/>
    <d v="2015-03-30T13:31: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7"/>
    <x v="2028"/>
    <d v="2010-03-15T16:55:0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3"/>
    <x v="2029"/>
    <d v="2014-08-26T19:31:2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5"/>
    <x v="2030"/>
    <d v="2012-11-29T18:54:56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3"/>
    <x v="2031"/>
    <d v="2015-01-08T20:00:00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2"/>
    <x v="2032"/>
    <d v="2016-12-15T00:00:00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3"/>
    <x v="2033"/>
    <d v="2014-04-25T20:58:3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0"/>
    <x v="2034"/>
    <d v="2015-05-07T01:58:00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0"/>
    <x v="2035"/>
    <d v="2015-12-18T20:00:00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3"/>
    <x v="2036"/>
    <d v="2014-05-09T15:45:1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4"/>
    <x v="2037"/>
    <d v="2013-12-30T01:02:33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4"/>
    <x v="2038"/>
    <d v="2013-07-01T13:00:0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2"/>
    <x v="2039"/>
    <d v="2016-11-30T23:59:00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4"/>
    <x v="2040"/>
    <d v="2013-11-15T18:15:03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2"/>
    <x v="2041"/>
    <d v="2016-11-10T08:37:07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0"/>
    <x v="2042"/>
    <d v="2016-01-22T11:59:3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2"/>
    <x v="2043"/>
    <d v="2016-12-10T23:59:00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0"/>
    <x v="2044"/>
    <d v="2015-06-13T11:25:1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5"/>
    <x v="2045"/>
    <d v="2012-07-08T21:07:2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4"/>
    <x v="2046"/>
    <d v="2013-05-22T23:07:24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0"/>
    <x v="2047"/>
    <d v="2015-04-16T19:00:00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4"/>
    <x v="2048"/>
    <d v="2013-05-23T10:38:11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4"/>
    <x v="2049"/>
    <d v="2013-12-02T17:59:00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0"/>
    <x v="2050"/>
    <d v="2015-05-30T20:42:58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4"/>
    <x v="2051"/>
    <d v="2013-12-25T19:32:17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2"/>
    <x v="2052"/>
    <d v="2016-02-19T21:00:53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0"/>
    <x v="2053"/>
    <d v="2015-11-25T10:49:11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3"/>
    <x v="2054"/>
    <d v="2014-05-02T07:30:10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3"/>
    <x v="2055"/>
    <d v="2014-12-02T23:00:00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4"/>
    <x v="2056"/>
    <d v="2013-04-17T13:15:4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2"/>
    <x v="2057"/>
    <d v="2016-02-26T06:52:1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0"/>
    <x v="2058"/>
    <d v="2015-03-02T15:00:0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0"/>
    <x v="2059"/>
    <d v="2016-01-31T16:59:00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3"/>
    <x v="2060"/>
    <d v="2014-07-23T10:25:50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2"/>
    <x v="2061"/>
    <d v="2016-12-31T13:20:54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2"/>
    <x v="2062"/>
    <d v="2016-03-24T03:11:3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2"/>
    <x v="2063"/>
    <d v="2016-05-15T12:35: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4"/>
    <x v="2064"/>
    <d v="2013-05-31T07:00:00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4"/>
    <x v="2065"/>
    <d v="2013-12-25T03:00:29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3"/>
    <x v="2066"/>
    <d v="2014-08-23T13:31:23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0"/>
    <x v="2067"/>
    <d v="2015-05-24T15:29:3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2"/>
    <x v="2068"/>
    <d v="2016-10-20T15:11:55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0"/>
    <x v="2069"/>
    <d v="2016-01-02T18:19:5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2"/>
    <x v="2070"/>
    <d v="2016-06-28T10:45:2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2"/>
    <x v="2071"/>
    <d v="2016-10-02T01:41:24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2"/>
    <x v="2072"/>
    <d v="2016-05-07T08:57:12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0"/>
    <x v="2073"/>
    <d v="2015-05-08T11:01:5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2"/>
    <x v="2074"/>
    <d v="2016-05-06T14:49:42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4"/>
    <x v="2075"/>
    <d v="2013-07-25T11:21:28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3"/>
    <x v="2076"/>
    <d v="2014-07-23T16:08:09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0"/>
    <x v="2077"/>
    <d v="2015-06-05T16:00:00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2"/>
    <x v="2078"/>
    <d v="2016-12-18T13:30:57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0"/>
    <x v="2079"/>
    <d v="2015-06-25T14:00:0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0"/>
    <x v="2080"/>
    <d v="2015-11-11T18:58:20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5"/>
    <x v="2081"/>
    <d v="2012-05-15T23:59:00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6"/>
    <x v="2082"/>
    <d v="2011-11-23T22:53:16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5"/>
    <x v="2083"/>
    <d v="2012-06-04T12:19:5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3"/>
    <x v="2084"/>
    <d v="2014-05-04T01:59:00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5"/>
    <x v="2085"/>
    <d v="2012-07-15T15:03:07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6"/>
    <x v="2086"/>
    <d v="2011-12-13T23:59:00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6"/>
    <x v="2087"/>
    <d v="2011-09-07T23:54:18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7"/>
    <x v="2088"/>
    <d v="2010-09-10T22:59:00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4"/>
    <x v="2089"/>
    <d v="2013-08-01T20:49:5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4"/>
    <x v="2090"/>
    <d v="2013-02-24T04:09:1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6"/>
    <x v="2091"/>
    <d v="2011-03-01T15:00:00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6"/>
    <x v="2092"/>
    <d v="2011-10-07T11:58:5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5"/>
    <x v="2093"/>
    <d v="2012-12-22T16:30:32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5"/>
    <x v="2094"/>
    <d v="2012-03-04T22:00:00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6"/>
    <x v="2095"/>
    <d v="2011-10-02T12:36:13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5"/>
    <x v="2096"/>
    <d v="2012-10-25T22:59:00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6"/>
    <x v="2097"/>
    <d v="2011-12-01T10:02:15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5"/>
    <x v="2098"/>
    <d v="2012-03-07T21:43:55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0"/>
    <x v="2099"/>
    <d v="2015-07-01T22:40:00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5"/>
    <x v="2100"/>
    <d v="2012-06-29T22:59:00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6"/>
    <x v="2101"/>
    <d v="2012-02-12T22:35:14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6"/>
    <x v="2102"/>
    <d v="2011-05-05T15:50:48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5"/>
    <x v="2103"/>
    <d v="2012-11-09T14:07:07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4"/>
    <x v="2104"/>
    <d v="2013-05-30T19:00:0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3"/>
    <x v="2105"/>
    <d v="2014-11-20T23:00:0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5"/>
    <x v="2106"/>
    <d v="2013-01-26T00:09:34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3"/>
    <x v="2107"/>
    <d v="2014-11-12T13:03:1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5"/>
    <x v="2108"/>
    <d v="2012-09-09T22:55:00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0"/>
    <x v="2109"/>
    <d v="2015-07-05T12:00:17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3"/>
    <x v="2110"/>
    <d v="2014-05-27T23:59:00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6"/>
    <x v="2111"/>
    <d v="2011-08-14T20:00:00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4"/>
    <x v="2112"/>
    <d v="2013-04-15T17:16:33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3"/>
    <x v="2113"/>
    <d v="2014-09-23T15:46:1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7"/>
    <x v="2114"/>
    <d v="2010-12-08T23:59:00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6"/>
    <x v="2115"/>
    <d v="2011-02-19T20:56:41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5"/>
    <x v="2116"/>
    <d v="2012-10-02T13:40:03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0"/>
    <x v="2117"/>
    <d v="2015-10-26T23:59:0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6"/>
    <x v="2118"/>
    <d v="2011-07-24T15:08:56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5"/>
    <x v="2119"/>
    <d v="2012-08-15T22:07:2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4"/>
    <x v="2120"/>
    <d v="2014-01-01T18:08:56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2"/>
    <x v="2121"/>
    <d v="2017-01-11T12:49:08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2"/>
    <x v="2122"/>
    <d v="2017-01-07T02:12:4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7"/>
    <x v="2123"/>
    <d v="2010-03-15T01:59:0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7"/>
    <x v="2124"/>
    <d v="2010-11-30T00:00:0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0"/>
    <x v="2125"/>
    <d v="2015-08-04T19:33:53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3"/>
    <x v="2126"/>
    <d v="2014-12-08T18:21:27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0"/>
    <x v="2127"/>
    <d v="2015-03-12T06:07:43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"/>
    <x v="2128"/>
    <d v="2014-09-21T13:32:4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2"/>
    <x v="2129"/>
    <d v="2016-03-09T19:35:00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3"/>
    <x v="2130"/>
    <d v="2014-08-15T21:04:2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0"/>
    <x v="2131"/>
    <d v="2015-07-11T23:58:11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3"/>
    <x v="2132"/>
    <d v="2014-02-03T06:41:3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6"/>
    <x v="2133"/>
    <d v="2011-04-24T01:59:00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4"/>
    <x v="2134"/>
    <d v="2013-04-27T16:16:3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5"/>
    <x v="2135"/>
    <d v="2012-10-04T18:07:13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4"/>
    <x v="2136"/>
    <d v="2013-10-19T07:13: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3"/>
    <x v="2137"/>
    <d v="2014-12-05T13:30:2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4"/>
    <x v="2138"/>
    <d v="2013-11-08T20:18:59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2"/>
    <x v="2139"/>
    <d v="2016-11-03T13:00:08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5"/>
    <x v="2140"/>
    <d v="2013-01-11T15:00:24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3"/>
    <x v="2141"/>
    <d v="2014-11-14T01:39:19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0"/>
    <x v="2142"/>
    <d v="2015-12-30T11:50:10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7"/>
    <x v="2143"/>
    <d v="2010-07-21T14:00:00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4"/>
    <x v="2144"/>
    <d v="2013-09-14T08:07:2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4"/>
    <x v="2145"/>
    <d v="2013-11-27T01:41:5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2"/>
    <x v="2146"/>
    <d v="2016-02-11T11:18:3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3"/>
    <x v="2147"/>
    <d v="2014-11-16T03:05:48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0"/>
    <x v="2148"/>
    <d v="2015-04-02T11:36:2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7"/>
    <x v="2149"/>
    <d v="2010-07-30T19:00:0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2"/>
    <x v="2150"/>
    <d v="2016-07-13T01:49:59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2"/>
    <x v="2151"/>
    <d v="2016-06-29T15:20:1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"/>
    <x v="2152"/>
    <d v="2014-03-15T13:58:2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3"/>
    <x v="2153"/>
    <d v="2015-01-10T02:59:0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3"/>
    <x v="2154"/>
    <d v="2014-01-28T10:10:2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2"/>
    <x v="2155"/>
    <d v="2016-03-31T11:56:25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4"/>
    <x v="2156"/>
    <d v="2013-09-16T15:30:06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2"/>
    <x v="2157"/>
    <d v="2016-12-23T02:59:00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5"/>
    <x v="2158"/>
    <d v="2013-02-04T15:29:34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6"/>
    <x v="2159"/>
    <d v="2011-07-16T12:32:54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5"/>
    <x v="2160"/>
    <d v="2012-05-19T12:05:05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0"/>
    <x v="2161"/>
    <d v="2015-09-23T15:27:39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3"/>
    <x v="2162"/>
    <d v="2014-07-24T13:23:11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0"/>
    <x v="2163"/>
    <d v="2015-06-07T22:50:00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2"/>
    <x v="2164"/>
    <d v="2016-06-24T22:59:00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2"/>
    <x v="2165"/>
    <d v="2016-04-08T10:00:3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3"/>
    <x v="2166"/>
    <d v="2014-12-05T16:06:58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5"/>
    <x v="2167"/>
    <d v="2012-09-14T20:35:3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"/>
    <x v="2168"/>
    <d v="2017-02-10T00:00:00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"/>
    <x v="2169"/>
    <d v="2017-03-02T11:49:1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0"/>
    <x v="2170"/>
    <d v="2015-08-22T13:00:22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0"/>
    <x v="2171"/>
    <d v="2015-06-22T00:00:00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0"/>
    <x v="2172"/>
    <d v="2015-04-18T08:55:2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4"/>
    <x v="2173"/>
    <d v="2013-09-09T22:59:0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2"/>
    <x v="2174"/>
    <d v="2016-05-05T08:01:47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2"/>
    <x v="2175"/>
    <d v="2016-07-20T19:13:06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0"/>
    <x v="2176"/>
    <d v="2015-05-02T10:11:49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2"/>
    <x v="2177"/>
    <d v="2016-06-06T01:01:07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2"/>
    <x v="2178"/>
    <d v="2017-01-18T10:16:37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0"/>
    <x v="2179"/>
    <d v="2015-04-10T23:06:32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0"/>
    <x v="2180"/>
    <d v="2015-11-13T12:04:2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"/>
    <x v="2181"/>
    <d v="2017-02-20T19:07:33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3"/>
    <x v="2182"/>
    <d v="2014-10-02T16:37:05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"/>
    <x v="2183"/>
    <d v="2017-02-09T00:00:00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2"/>
    <x v="2184"/>
    <d v="2016-01-25T11:00:0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4"/>
    <x v="2185"/>
    <d v="2013-03-26T03:23:59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2"/>
    <x v="2186"/>
    <d v="2016-09-06T21:00:00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0"/>
    <x v="2187"/>
    <d v="2015-04-02T22:59:00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2"/>
    <x v="2188"/>
    <d v="2016-10-25T12:00:00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2"/>
    <x v="2189"/>
    <d v="2016-04-21T17:00:00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2"/>
    <x v="2190"/>
    <d v="2016-03-23T01:59:00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"/>
    <x v="2191"/>
    <d v="2017-02-14T15:00:2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2"/>
    <x v="2192"/>
    <d v="2016-12-15T18:00:00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2"/>
    <x v="2193"/>
    <d v="2016-11-20T23:59:00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2"/>
    <x v="2194"/>
    <d v="2016-03-26T12:11:3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0"/>
    <x v="2195"/>
    <d v="2015-08-11T13:31:40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2"/>
    <x v="2196"/>
    <d v="2016-12-02T02:00:00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0"/>
    <x v="2197"/>
    <d v="2015-02-28T09:00:59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0"/>
    <x v="2198"/>
    <d v="2015-11-14T08:20:00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0"/>
    <x v="2199"/>
    <d v="2015-10-15T04:59:5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0"/>
    <x v="2200"/>
    <d v="2015-07-05T22:00:00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4"/>
    <x v="2201"/>
    <d v="2013-01-16T15:19:2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5"/>
    <x v="2202"/>
    <d v="2012-11-01T15:22:4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0"/>
    <x v="2203"/>
    <d v="2015-09-24T15:38:02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4"/>
    <x v="2204"/>
    <d v="2013-03-09T02:28:3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5"/>
    <x v="2205"/>
    <d v="2012-06-01T14:43:09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5"/>
    <x v="2206"/>
    <d v="2012-04-16T01:10:24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4"/>
    <x v="2207"/>
    <d v="2013-11-16T00:39:33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5"/>
    <x v="2208"/>
    <d v="2012-04-06T23:00:00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3"/>
    <x v="2209"/>
    <d v="2014-04-14T18:00:00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5"/>
    <x v="2210"/>
    <d v="2012-04-14T12:36:00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3"/>
    <x v="2211"/>
    <d v="2014-04-10T01:59:00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4"/>
    <x v="2212"/>
    <d v="2013-11-03T20:00:00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0"/>
    <x v="2213"/>
    <d v="2015-05-15T14:49:39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3"/>
    <x v="2214"/>
    <d v="2014-02-06T14:00:48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5"/>
    <x v="2215"/>
    <d v="2012-03-13T01:59:00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0"/>
    <x v="2216"/>
    <d v="2015-07-23T13:02:25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0"/>
    <x v="2217"/>
    <d v="2015-11-02T03:00:0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5"/>
    <x v="2218"/>
    <d v="2012-08-28T19:00:00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0"/>
    <x v="2219"/>
    <d v="2015-08-19T12:15:12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4"/>
    <x v="2220"/>
    <d v="2013-07-26T20:27:16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2"/>
    <x v="2221"/>
    <d v="2016-04-22T19:00:00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6"/>
    <x v="2222"/>
    <d v="2012-01-28T13:54:07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0"/>
    <x v="2223"/>
    <d v="2015-06-27T10:22:4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2"/>
    <x v="2224"/>
    <d v="2016-10-29T14:00:00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3"/>
    <x v="2225"/>
    <d v="2014-09-21T14:00:1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2"/>
    <x v="2226"/>
    <d v="2016-02-11T23:59:00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4"/>
    <x v="2227"/>
    <d v="2013-11-13T15:22:35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0"/>
    <x v="2228"/>
    <d v="2015-08-16T01:40:36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4"/>
    <x v="2229"/>
    <d v="2013-09-02T23:00:00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3"/>
    <x v="2230"/>
    <d v="2014-04-25T16:08:4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4"/>
    <x v="2231"/>
    <d v="2013-06-25T00:00:00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3"/>
    <x v="2232"/>
    <d v="2014-07-18T22:00:00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0"/>
    <x v="2233"/>
    <d v="2015-12-13T19:00:00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2"/>
    <x v="2234"/>
    <d v="2017-01-05T14:47:27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0"/>
    <x v="2235"/>
    <d v="2015-03-28T18:31:5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2"/>
    <x v="2236"/>
    <d v="2016-02-01T09:48:43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3"/>
    <x v="2237"/>
    <d v="2014-11-12T02:59:00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"/>
    <x v="2238"/>
    <d v="2017-03-10T09:55:16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4"/>
    <x v="2239"/>
    <d v="2013-11-30T23:02:00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2"/>
    <x v="2240"/>
    <d v="2016-04-22T14:49:04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"/>
    <x v="2241"/>
    <d v="2017-03-02T14:51:40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4"/>
    <x v="2242"/>
    <d v="2013-11-26T22:02:00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"/>
    <x v="2243"/>
    <d v="2017-03-12T22:00:0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2"/>
    <x v="2244"/>
    <d v="2016-10-16T15:30:00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3"/>
    <x v="2245"/>
    <d v="2014-02-21T13:00:00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0"/>
    <x v="2246"/>
    <d v="2015-09-04T14:00:10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0"/>
    <x v="2247"/>
    <d v="2015-07-29T10:59:2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2"/>
    <x v="2248"/>
    <d v="2016-12-14T16:01:18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4"/>
    <x v="2249"/>
    <d v="2013-04-02T10:52:45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2"/>
    <x v="2250"/>
    <d v="2016-12-02T20:07:53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3"/>
    <x v="2251"/>
    <d v="2014-08-16T03:17:5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2"/>
    <x v="2252"/>
    <d v="2016-08-06T02:52:1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0"/>
    <x v="2253"/>
    <d v="2015-11-18T11:09:07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"/>
    <x v="2254"/>
    <d v="2017-01-24T10:32:4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2"/>
    <x v="2255"/>
    <d v="2016-05-07T17:50:51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2"/>
    <x v="2256"/>
    <d v="2016-11-22T05:50:46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2"/>
    <x v="2257"/>
    <d v="2016-06-19T18:00:00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0"/>
    <x v="2258"/>
    <d v="2015-06-11T13:01:27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2"/>
    <x v="2259"/>
    <d v="2016-12-08T14:18:56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3"/>
    <x v="2260"/>
    <d v="2014-03-26T18:24:10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"/>
    <x v="2261"/>
    <d v="2017-02-14T12:23:40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3"/>
    <x v="2262"/>
    <d v="2014-11-17T19:00:00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0"/>
    <x v="2263"/>
    <d v="2015-01-31T14:58:33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2"/>
    <x v="2264"/>
    <d v="2016-05-22T22:00:00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2"/>
    <x v="2265"/>
    <d v="2016-11-22T15:28:27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2"/>
    <x v="2266"/>
    <d v="2016-04-26T21:00:00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3"/>
    <x v="2267"/>
    <d v="2014-12-20T20:00:00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"/>
    <x v="2268"/>
    <d v="2017-03-11T20:58:35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"/>
    <x v="2269"/>
    <d v="2017-03-07T00:00:00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2"/>
    <x v="2270"/>
    <d v="2017-01-10T16:59:0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2"/>
    <x v="2271"/>
    <d v="2016-12-09T19:00:04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0"/>
    <x v="2272"/>
    <d v="2015-12-07T11:47:1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"/>
    <x v="2273"/>
    <d v="2017-03-12T07:10:42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3"/>
    <x v="2274"/>
    <d v="2014-02-23T07:00:57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3"/>
    <x v="2275"/>
    <d v="2014-12-22T09:47:5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4"/>
    <x v="2276"/>
    <d v="2014-01-05T10:38:09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5"/>
    <x v="2277"/>
    <d v="2012-02-27T11:17:03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0"/>
    <x v="2278"/>
    <d v="2016-01-03T17:59:00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0"/>
    <x v="2279"/>
    <d v="2015-02-03T23:00:00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0"/>
    <x v="2280"/>
    <d v="2015-09-17T09:59:51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6"/>
    <x v="2281"/>
    <d v="2011-07-25T01:50:00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0"/>
    <x v="2282"/>
    <d v="2016-01-13T23:11:26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5"/>
    <x v="2283"/>
    <d v="2012-05-08T21:00:04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6"/>
    <x v="2284"/>
    <d v="2011-03-11T23:00:00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5"/>
    <x v="2285"/>
    <d v="2012-06-28T23:27:23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4"/>
    <x v="2286"/>
    <d v="2013-09-05T22:59:00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3"/>
    <x v="2287"/>
    <d v="2014-06-23T11:01:00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5"/>
    <x v="2288"/>
    <d v="2012-06-26T13:00: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4"/>
    <x v="2289"/>
    <d v="2013-12-06T18:22:00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8"/>
    <x v="2290"/>
    <d v="2009-12-01T12:00:00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5"/>
    <x v="2291"/>
    <d v="2012-04-22T23:00:00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5"/>
    <x v="2292"/>
    <d v="2012-04-18T11:44:36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5"/>
    <x v="2293"/>
    <d v="2012-09-24T22:59:00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5"/>
    <x v="2294"/>
    <d v="2013-01-20T12:21:20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5"/>
    <x v="2295"/>
    <d v="2013-01-26T17:54:16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5"/>
    <x v="2296"/>
    <d v="2012-02-23T12:33:4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5"/>
    <x v="2297"/>
    <d v="2012-03-13T22:59:00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3"/>
    <x v="2298"/>
    <d v="2014-03-26T14:10: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6"/>
    <x v="2299"/>
    <d v="2011-02-05T19:46:4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5"/>
    <x v="2300"/>
    <d v="2012-06-28T12:26:56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4"/>
    <x v="2301"/>
    <d v="2013-06-20T22:31:3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4"/>
    <x v="2302"/>
    <d v="2013-12-31T02:00:00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6"/>
    <x v="2303"/>
    <d v="2011-12-12T22:39:5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7"/>
    <x v="2304"/>
    <d v="2010-12-31T23:59: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3"/>
    <x v="2305"/>
    <d v="2014-08-08T13:00:00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5"/>
    <x v="2306"/>
    <d v="2012-03-09T23:02:09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5"/>
    <x v="2307"/>
    <d v="2012-05-05T14:15:28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3"/>
    <x v="2308"/>
    <d v="2014-08-28T20:00:00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4"/>
    <x v="2309"/>
    <d v="2013-03-09T18:42:1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4"/>
    <x v="2310"/>
    <d v="2013-03-21T13:03:35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3"/>
    <x v="2311"/>
    <d v="2014-05-06T19:06:29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3"/>
    <x v="2312"/>
    <d v="2014-04-18T18:00:00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5"/>
    <x v="2313"/>
    <d v="2012-05-03T18:00:26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5"/>
    <x v="2314"/>
    <d v="2012-06-07T08:14:1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5"/>
    <x v="2315"/>
    <d v="2012-05-05T12:25:43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8"/>
    <x v="2316"/>
    <d v="2009-12-09T13:24:00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7"/>
    <x v="2317"/>
    <d v="2010-02-15T00:00:00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8"/>
    <x v="2318"/>
    <d v="2009-09-25T22:59:00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4"/>
    <x v="2319"/>
    <d v="2013-12-14T20:58:05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3"/>
    <x v="2320"/>
    <d v="2014-04-02T13:36:40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"/>
    <x v="2321"/>
    <d v="2017-04-04T00:15:0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"/>
    <x v="2322"/>
    <d v="2017-04-09T15:29:2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"/>
    <x v="2323"/>
    <d v="2017-03-20T13:07:2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"/>
    <x v="2324"/>
    <d v="2017-03-26T15:14:45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"/>
    <x v="2325"/>
    <d v="2017-03-29T18:32:11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"/>
    <x v="2326"/>
    <d v="2017-04-30T12:00:00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3"/>
    <x v="2327"/>
    <d v="2014-08-26T17:00:4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0"/>
    <x v="2328"/>
    <d v="2015-06-14T13:45:37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3"/>
    <x v="2329"/>
    <d v="2014-07-17T09:59: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0"/>
    <x v="2330"/>
    <d v="2015-12-24T19:00:00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3"/>
    <x v="2331"/>
    <d v="2014-08-17T19:08:10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0"/>
    <x v="2332"/>
    <d v="2015-02-06T10:04: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3"/>
    <x v="2333"/>
    <d v="2014-05-29T12:50:00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3"/>
    <x v="2334"/>
    <d v="2014-11-05T12:34:00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3"/>
    <x v="2335"/>
    <d v="2014-06-11T08:44:03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3"/>
    <x v="2336"/>
    <d v="2014-03-08T17:11:3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3"/>
    <x v="2337"/>
    <d v="2014-06-26T10:22:2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3"/>
    <x v="2338"/>
    <d v="2014-06-29T16:31:2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2"/>
    <x v="2339"/>
    <d v="2016-12-19T02:59:00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2"/>
    <x v="2340"/>
    <d v="2016-10-30T10:25:3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0"/>
    <x v="2341"/>
    <d v="2015-07-12T14:31:44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3"/>
    <x v="2342"/>
    <d v="2014-10-06T00:00:0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0"/>
    <x v="2343"/>
    <d v="2016-01-08T14:47:00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2"/>
    <x v="2344"/>
    <d v="2016-06-24T12:27:49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0"/>
    <x v="2345"/>
    <d v="2015-03-31T18:39:0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2"/>
    <x v="2346"/>
    <d v="2016-10-17T14:10:3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347"/>
    <d v="2016-08-25T09:34:36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0"/>
    <x v="2348"/>
    <d v="2016-02-20T17:22:18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0"/>
    <x v="2349"/>
    <d v="2015-08-11T13:37:08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2"/>
    <x v="2350"/>
    <d v="2017-01-03T15:12:5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0"/>
    <x v="2351"/>
    <d v="2015-04-29T21:25:39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0"/>
    <x v="2352"/>
    <d v="2015-06-06T10:12:32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0"/>
    <x v="2353"/>
    <d v="2015-04-21T11:13:42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"/>
    <x v="2354"/>
    <d v="2015-01-10T12:21:0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0"/>
    <x v="2355"/>
    <d v="2015-05-02T17:02:16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0"/>
    <x v="2356"/>
    <d v="2015-06-05T13:48:24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0"/>
    <x v="2357"/>
    <d v="2015-10-17T09:52:58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3"/>
    <x v="2358"/>
    <d v="2015-01-30T19:39:0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0"/>
    <x v="2359"/>
    <d v="2015-08-03T10:35:24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2"/>
    <x v="2360"/>
    <d v="2016-02-07T11:58:0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2"/>
    <x v="2361"/>
    <d v="2016-04-30T17:00:0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3"/>
    <x v="2362"/>
    <d v="2014-12-11T11:31:10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0"/>
    <x v="2363"/>
    <d v="2015-12-28T19:16:4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0"/>
    <x v="2364"/>
    <d v="2015-10-26T17:25:56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0"/>
    <x v="2365"/>
    <d v="2016-01-17T18:00:0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0"/>
    <x v="2366"/>
    <d v="2015-10-21T07:45:33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2"/>
    <x v="2367"/>
    <d v="2016-04-25T17:16:56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0"/>
    <x v="2368"/>
    <d v="2015-04-14T11:19: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2"/>
    <x v="2369"/>
    <d v="2016-02-10T14:30:11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3"/>
    <x v="2370"/>
    <d v="2014-12-17T23:32:2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0"/>
    <x v="2371"/>
    <d v="2015-06-25T13:39:56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0"/>
    <x v="2372"/>
    <d v="2015-04-23T20:39:31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0"/>
    <x v="2373"/>
    <d v="2015-08-29T10:53:44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0"/>
    <x v="2374"/>
    <d v="2015-02-12T15:14:2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2"/>
    <x v="2375"/>
    <d v="2016-09-09T15:03:5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0"/>
    <x v="2376"/>
    <d v="2015-12-10T17:12:4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2"/>
    <x v="2377"/>
    <d v="2016-11-25T16:53:03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0"/>
    <x v="2378"/>
    <d v="2015-08-25T19:18:5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0"/>
    <x v="2379"/>
    <d v="2015-10-04T19:23:36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0"/>
    <x v="2380"/>
    <d v="2015-10-01T14:02:22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0"/>
    <x v="2381"/>
    <d v="2015-04-10T17:27:28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0"/>
    <x v="2382"/>
    <d v="2015-08-03T23:30:0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0"/>
    <x v="2383"/>
    <d v="2015-02-21T20:21:47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3"/>
    <x v="2384"/>
    <d v="2014-11-13T21:37:2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0"/>
    <x v="2385"/>
    <d v="2015-08-05T11:50:3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3"/>
    <x v="2386"/>
    <d v="2015-01-10T15:07:04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2"/>
    <x v="2387"/>
    <d v="2016-07-22T10:02:20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3"/>
    <x v="2388"/>
    <d v="2015-01-15T14:29:00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0"/>
    <x v="2389"/>
    <d v="2015-07-25T16:59:0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3"/>
    <x v="2390"/>
    <d v="2015-01-04T01:17:44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0"/>
    <x v="2391"/>
    <d v="2015-03-31T13:04:04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0"/>
    <x v="2392"/>
    <d v="2015-10-28T21:53:43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0"/>
    <x v="2393"/>
    <d v="2015-08-08T10:33:37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0"/>
    <x v="2394"/>
    <d v="2015-02-26T03:41:33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2"/>
    <x v="2395"/>
    <d v="2017-01-10T03:57:0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0"/>
    <x v="2396"/>
    <d v="2015-10-15T15:22:3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3"/>
    <x v="2397"/>
    <d v="2015-01-02T16:14:16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0"/>
    <x v="2398"/>
    <d v="2015-07-02T16:59:44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3"/>
    <x v="2399"/>
    <d v="2014-12-18T15:28:26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2"/>
    <x v="2400"/>
    <d v="2016-04-14T01:26:04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2"/>
    <x v="2401"/>
    <d v="2016-03-05T14:44:5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0"/>
    <x v="2402"/>
    <d v="2015-05-13T11:18:5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2"/>
    <x v="2403"/>
    <d v="2016-03-30T15:10:5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0"/>
    <x v="2404"/>
    <d v="2016-01-02T19:56:47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2"/>
    <x v="2405"/>
    <d v="2016-09-03T09:02:55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3"/>
    <x v="2406"/>
    <d v="2015-01-18T21:39:50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0"/>
    <x v="2407"/>
    <d v="2015-04-11T01:00:0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3"/>
    <x v="2408"/>
    <d v="2014-11-05T23:22:37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0"/>
    <x v="2409"/>
    <d v="2015-08-18T16:01:15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0"/>
    <x v="2410"/>
    <d v="2015-09-07T04:47:55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0"/>
    <x v="2411"/>
    <d v="2015-08-25T12:34:4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2"/>
    <x v="2412"/>
    <d v="2016-11-26T13:41:13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3"/>
    <x v="2413"/>
    <d v="2014-05-31T18:30:00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0"/>
    <x v="2414"/>
    <d v="2015-08-21T22:59:00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2"/>
    <x v="2415"/>
    <d v="2016-07-15T15:42:26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0"/>
    <x v="2416"/>
    <d v="2015-03-14T10:00:0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3"/>
    <x v="2417"/>
    <d v="2014-08-10T16:13:07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0"/>
    <x v="2418"/>
    <d v="2015-03-24T14:34:0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3"/>
    <x v="2419"/>
    <d v="2015-02-18T12:43:09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3"/>
    <x v="2420"/>
    <d v="2014-11-09T20:41:3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0"/>
    <x v="2421"/>
    <d v="2015-02-21T11:29:56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0"/>
    <x v="2422"/>
    <d v="2015-03-11T11:23:56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3"/>
    <x v="2423"/>
    <d v="2014-12-31T11:54:5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3"/>
    <x v="2424"/>
    <d v="2014-10-27T16:25:0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2"/>
    <x v="2425"/>
    <d v="2016-05-27T17:04:0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0"/>
    <x v="2426"/>
    <d v="2015-08-07T23:04:52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2"/>
    <x v="2427"/>
    <d v="2016-03-23T01:38:5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0"/>
    <x v="2428"/>
    <d v="2015-03-12T12:49:1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2"/>
    <x v="2429"/>
    <d v="2017-02-05T11:44:0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2"/>
    <x v="2430"/>
    <d v="2016-02-11T22:08:24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2"/>
    <x v="2431"/>
    <d v="2016-06-27T21:23: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0"/>
    <x v="2432"/>
    <d v="2015-03-08T00:14:5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2"/>
    <x v="2433"/>
    <d v="2016-02-27T16:35:43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0"/>
    <x v="2434"/>
    <d v="2015-08-03T23:27:54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0"/>
    <x v="2435"/>
    <d v="2015-10-05T01:39:46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0"/>
    <x v="2436"/>
    <d v="2016-01-29T09:46:1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0"/>
    <x v="2437"/>
    <d v="2015-03-17T13:00:0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0"/>
    <x v="2438"/>
    <d v="2015-12-07T17:57:42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0"/>
    <x v="2439"/>
    <d v="2015-10-18T14:38:49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2"/>
    <x v="2440"/>
    <d v="2016-02-13T16:35:1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0"/>
    <x v="2441"/>
    <d v="2015-07-22T23:59:00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0"/>
    <x v="2442"/>
    <d v="2015-03-19T10:00:28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3"/>
    <x v="2443"/>
    <d v="2014-08-15T10:00:22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2"/>
    <x v="2444"/>
    <d v="2016-05-25T13:06:3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0"/>
    <x v="2445"/>
    <d v="2015-09-25T23:33:41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2"/>
    <x v="2446"/>
    <d v="2016-11-26T10:27:51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2"/>
    <x v="2447"/>
    <d v="2016-11-11T23:00:0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2"/>
    <x v="2448"/>
    <d v="2016-08-31T00:36:00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3"/>
    <x v="2449"/>
    <d v="2014-11-29T23:25:15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3"/>
    <x v="2450"/>
    <d v="2014-10-27T22:11:00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"/>
    <x v="2451"/>
    <d v="2017-03-05T16:48:10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0"/>
    <x v="2452"/>
    <d v="2015-12-29T18:00:0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"/>
    <x v="2453"/>
    <d v="2017-02-02T11:36:4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"/>
    <x v="2454"/>
    <d v="2017-03-10T23:50:0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2"/>
    <x v="2455"/>
    <d v="2016-04-20T13:45:50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"/>
    <x v="2456"/>
    <d v="2017-02-25T18:03:59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2"/>
    <x v="2457"/>
    <d v="2016-03-24T08:27:36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2"/>
    <x v="2458"/>
    <d v="2016-06-09T14:00:0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2"/>
    <x v="2459"/>
    <d v="2016-03-23T09:18:0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2"/>
    <x v="2460"/>
    <d v="2017-01-02T23:17:00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6"/>
    <x v="2461"/>
    <d v="2011-09-30T22:00:00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5"/>
    <x v="2462"/>
    <d v="2012-07-18T23:28:16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4"/>
    <x v="2463"/>
    <d v="2013-04-16T14:00:0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0"/>
    <x v="2464"/>
    <d v="2015-09-30T14:29:00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5"/>
    <x v="2465"/>
    <d v="2012-09-23T12:15:48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4"/>
    <x v="2466"/>
    <d v="2013-05-08T21:27:33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5"/>
    <x v="2467"/>
    <d v="2012-05-10T12:00:00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5"/>
    <x v="2468"/>
    <d v="2012-10-28T00:00:00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6"/>
    <x v="2469"/>
    <d v="2011-02-08T05:18:49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5"/>
    <x v="2470"/>
    <d v="2012-05-23T20:47:35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6"/>
    <x v="2471"/>
    <d v="2012-01-25T18:49:5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7"/>
    <x v="2472"/>
    <d v="2010-09-03T20:03:00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5"/>
    <x v="2473"/>
    <d v="2012-11-10T13:57:49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7"/>
    <x v="2474"/>
    <d v="2010-10-10T19:16:16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7"/>
    <x v="2475"/>
    <d v="2010-07-10T17:00:00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3"/>
    <x v="2476"/>
    <d v="2014-11-03T03:52:50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5"/>
    <x v="2477"/>
    <d v="2012-08-12T11:35:45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5"/>
    <x v="2478"/>
    <d v="2013-01-13T17:48:33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5"/>
    <x v="2479"/>
    <d v="2012-07-27T21:00:00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0"/>
    <x v="2480"/>
    <d v="2015-10-10T17:28:04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5"/>
    <x v="2481"/>
    <d v="2012-04-30T10:30:0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6"/>
    <x v="2482"/>
    <d v="2011-08-01T13:46:23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5"/>
    <x v="2483"/>
    <d v="2012-05-01T12:00:0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6"/>
    <x v="2484"/>
    <d v="2011-09-15T17:00:03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6"/>
    <x v="2485"/>
    <d v="2011-10-12T18:57:59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5"/>
    <x v="2486"/>
    <d v="2012-04-22T11:59:36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5"/>
    <x v="2487"/>
    <d v="2012-05-26T20:59:5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6"/>
    <x v="2488"/>
    <d v="2011-11-16T11:11:48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4"/>
    <x v="2489"/>
    <d v="2013-05-09T11:33:5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5"/>
    <x v="2490"/>
    <d v="2012-06-23T00:27:56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7"/>
    <x v="2491"/>
    <d v="2011-01-15T20:51:00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5"/>
    <x v="2492"/>
    <d v="2012-06-16T04:59:00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4"/>
    <x v="2493"/>
    <d v="2013-04-28T23:02:20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5"/>
    <x v="2494"/>
    <d v="2012-05-23T10:29:0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5"/>
    <x v="2495"/>
    <d v="2012-06-06T17:42:5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4"/>
    <x v="2496"/>
    <d v="2013-03-29T17:54:52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6"/>
    <x v="2497"/>
    <d v="2011-08-05T16:05:38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0"/>
    <x v="2498"/>
    <d v="2015-01-27T18:13:0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5"/>
    <x v="2499"/>
    <d v="2012-12-31T13:00:00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5"/>
    <x v="2500"/>
    <d v="2012-06-23T13:32:55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0"/>
    <x v="2501"/>
    <d v="2015-09-27T13:38:24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3"/>
    <x v="2502"/>
    <d v="2014-09-21T14:48:3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2"/>
    <x v="2503"/>
    <d v="2016-06-07T16:06:0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3"/>
    <x v="2504"/>
    <d v="2014-11-14T20:22:14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0"/>
    <x v="2505"/>
    <d v="2015-03-13T19:20:16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0"/>
    <x v="2506"/>
    <d v="2015-10-03T16:00:00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0"/>
    <x v="2507"/>
    <d v="2015-05-10T20:45:04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3"/>
    <x v="2508"/>
    <d v="2014-08-14T17:50:34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0"/>
    <x v="2509"/>
    <d v="2015-04-20T13:25:49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0"/>
    <x v="2510"/>
    <d v="2015-05-14T18:56:12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2"/>
    <x v="2511"/>
    <d v="2016-02-01T05:43:33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3"/>
    <x v="2512"/>
    <d v="2014-12-13T16:02:41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2"/>
    <x v="2513"/>
    <d v="2017-02-25T19:09:49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3"/>
    <x v="2514"/>
    <d v="2014-08-20T04:21:17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0"/>
    <x v="2515"/>
    <d v="2015-02-22T15:09:1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3"/>
    <x v="2516"/>
    <d v="2014-11-29T11:40:52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0"/>
    <x v="2517"/>
    <d v="2015-03-19T13:15:30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3"/>
    <x v="2518"/>
    <d v="2014-11-13T12:20:28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3"/>
    <x v="2519"/>
    <d v="2014-07-18T22:43:2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2"/>
    <x v="2520"/>
    <d v="2016-10-15T14:21:0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0"/>
    <x v="2521"/>
    <d v="2015-10-13T18:13:4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2"/>
    <x v="2522"/>
    <d v="2016-04-22T09:52: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3"/>
    <x v="2523"/>
    <d v="2014-11-17T19:24:52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3"/>
    <x v="2524"/>
    <d v="2014-12-20T23:30:00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5"/>
    <x v="2525"/>
    <d v="2012-06-28T15:16:11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3"/>
    <x v="2526"/>
    <d v="2014-12-07T23:59:00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4"/>
    <x v="2527"/>
    <d v="2013-10-17T22:59:0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0"/>
    <x v="2528"/>
    <d v="2015-08-20T06:00:00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5"/>
    <x v="2529"/>
    <d v="2012-03-24T19:56:15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0"/>
    <x v="2530"/>
    <d v="2015-04-19T23:50: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0"/>
    <x v="2531"/>
    <d v="2015-08-14T22:59:00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5"/>
    <x v="2532"/>
    <d v="2012-08-16T15:22:46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4"/>
    <x v="2533"/>
    <d v="2013-03-01T13:01:08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8"/>
    <x v="2534"/>
    <d v="2010-01-01T01:00:00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3"/>
    <x v="2535"/>
    <d v="2014-12-01T14:59:0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4"/>
    <x v="2536"/>
    <d v="2013-07-29T21:32:4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6"/>
    <x v="2537"/>
    <d v="2011-08-01T10:34:1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4"/>
    <x v="2538"/>
    <d v="2013-02-23T23:59:00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3"/>
    <x v="2539"/>
    <d v="2015-02-02T16:39:12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6"/>
    <x v="2540"/>
    <d v="2011-10-29T11:12:01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4"/>
    <x v="2541"/>
    <d v="2013-09-26T05:46:58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4"/>
    <x v="2542"/>
    <d v="2013-09-30T22:59:00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7"/>
    <x v="2543"/>
    <d v="2011-01-01T22:00:00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5"/>
    <x v="2544"/>
    <d v="2012-07-08T07:29:29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0"/>
    <x v="2545"/>
    <d v="2015-02-26T19:30:00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4"/>
    <x v="2546"/>
    <d v="2013-10-05T00:00:00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5"/>
    <x v="2547"/>
    <d v="2012-04-04T12:33:2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2"/>
    <x v="2548"/>
    <d v="2016-09-29T23:27:00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4"/>
    <x v="2549"/>
    <d v="2013-05-31T12:00:00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0"/>
    <x v="2550"/>
    <d v="2015-10-07T22:59:00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5"/>
    <x v="2551"/>
    <d v="2012-03-21T15:48:00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"/>
    <x v="2552"/>
    <d v="2017-03-05T14:26:21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5"/>
    <x v="2553"/>
    <d v="2012-09-20T23:46:47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0"/>
    <x v="2554"/>
    <d v="2015-05-31T22:59:00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5"/>
    <x v="2555"/>
    <d v="2012-05-28T10:43:13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5"/>
    <x v="2556"/>
    <d v="2012-12-24T18:47:37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3"/>
    <x v="2557"/>
    <d v="2014-05-15T12:53:06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0"/>
    <x v="2558"/>
    <d v="2015-05-01T08:59:00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6"/>
    <x v="2559"/>
    <d v="2011-11-15T14:37:00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0"/>
    <x v="2560"/>
    <d v="2015-03-06T17:49:34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0"/>
    <x v="2561"/>
    <d v="2015-10-13T07:41:29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2"/>
    <x v="2562"/>
    <d v="2016-10-11T07:35:39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0"/>
    <x v="2563"/>
    <d v="2015-07-29T22:20:51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3"/>
    <x v="2564"/>
    <d v="2014-07-31T19:58:19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2"/>
    <x v="2565"/>
    <d v="2016-05-09T15:50:0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3"/>
    <x v="2566"/>
    <d v="2014-08-21T18:32:28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0"/>
    <x v="2567"/>
    <d v="2015-04-23T16:05:38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2"/>
    <x v="2568"/>
    <d v="2016-09-01T10:59:5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0"/>
    <x v="2569"/>
    <d v="2015-09-16T21:31:5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"/>
    <x v="2570"/>
    <d v="2017-02-08T16:40:35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2"/>
    <x v="2571"/>
    <d v="2016-05-19T03:12:0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0"/>
    <x v="2572"/>
    <d v="2015-04-12T21:51:57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3"/>
    <x v="2573"/>
    <d v="2014-08-23T09:12:29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2"/>
    <x v="2574"/>
    <d v="2016-05-18T14:49:05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3"/>
    <x v="2575"/>
    <d v="2015-01-11T21:36:34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0"/>
    <x v="2576"/>
    <d v="2015-04-10T18:14:07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3"/>
    <x v="2577"/>
    <d v="2014-08-04T14:41:37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0"/>
    <x v="2578"/>
    <d v="2015-10-09T12:00:0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3"/>
    <x v="2579"/>
    <d v="2014-09-15T14:55:0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0"/>
    <x v="2580"/>
    <d v="2015-05-15T22:00:0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0"/>
    <x v="2581"/>
    <d v="2015-11-16T11:04:58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2"/>
    <x v="2582"/>
    <d v="2016-10-29T18:43:54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0"/>
    <x v="2583"/>
    <d v="2015-03-16T12:28: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0"/>
    <x v="2584"/>
    <d v="2015-06-14T23:09:29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3"/>
    <x v="2585"/>
    <d v="2014-07-05T18:07:1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0"/>
    <x v="2586"/>
    <d v="2015-12-25T02:55:3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0"/>
    <x v="2587"/>
    <d v="2015-12-30T11:12:33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0"/>
    <x v="2588"/>
    <d v="2015-03-31T08:14:00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2"/>
    <x v="2589"/>
    <d v="2016-03-23T06:52: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2"/>
    <x v="2590"/>
    <d v="2016-01-26T09:08:17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2"/>
    <x v="2591"/>
    <d v="2016-03-13T15:45:2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3"/>
    <x v="2592"/>
    <d v="2014-10-05T14:13:4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0"/>
    <x v="2593"/>
    <d v="2015-04-25T15:17:06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3"/>
    <x v="2594"/>
    <d v="2014-08-07T18:13:48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"/>
    <x v="2595"/>
    <d v="2017-02-24T00:51:40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3"/>
    <x v="2596"/>
    <d v="2014-08-07T10:56:4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2"/>
    <x v="2597"/>
    <d v="2016-06-19T03:11:5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0"/>
    <x v="2598"/>
    <d v="2015-09-23T15:10:01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3"/>
    <x v="2599"/>
    <d v="2014-08-03T13:05:47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2"/>
    <x v="2600"/>
    <d v="2016-03-25T15:36:40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5"/>
    <x v="2601"/>
    <d v="2012-09-12T22:59:00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3"/>
    <x v="2602"/>
    <d v="2014-11-12T16:20:00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4"/>
    <x v="2603"/>
    <d v="2013-12-23T16:54:1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5"/>
    <x v="2604"/>
    <d v="2012-04-28T20:13:43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2"/>
    <x v="2605"/>
    <d v="2016-06-17T07:59:50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3"/>
    <x v="2606"/>
    <d v="2014-04-29T12:06:2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0"/>
    <x v="2607"/>
    <d v="2015-08-11T21:00:00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"/>
    <x v="2608"/>
    <d v="2017-03-14T19:00:00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5"/>
    <x v="2609"/>
    <d v="2012-07-15T00:42:31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2"/>
    <x v="2610"/>
    <d v="2016-08-22T01:59:00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2"/>
    <x v="2611"/>
    <d v="2017-01-02T17:59:00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3"/>
    <x v="2612"/>
    <d v="2015-01-08T22:26:10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5"/>
    <x v="2613"/>
    <d v="2012-09-21T14:38:1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3"/>
    <x v="2614"/>
    <d v="2014-04-30T00:00:00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2"/>
    <x v="2615"/>
    <d v="2016-04-30T07:00:0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0"/>
    <x v="2616"/>
    <d v="2015-08-25T18:52:09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3"/>
    <x v="2617"/>
    <d v="2014-10-20T15:59:11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0"/>
    <x v="2618"/>
    <d v="2015-12-01T15:01:01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0"/>
    <x v="2619"/>
    <d v="2015-10-23T06:00:00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0"/>
    <x v="2620"/>
    <d v="2015-10-10T20:00:00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0"/>
    <x v="2621"/>
    <d v="2015-05-21T12:56:2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2"/>
    <x v="2622"/>
    <d v="2016-12-30T12:50:16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2"/>
    <x v="2623"/>
    <d v="2016-12-02T01:09:26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5"/>
    <x v="2624"/>
    <d v="2012-09-13T05:07:0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2"/>
    <x v="2625"/>
    <d v="2016-11-09T15:26:48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0"/>
    <x v="2626"/>
    <d v="2015-06-03T10:04:29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0"/>
    <x v="2627"/>
    <d v="2015-11-26T15:54:2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3"/>
    <x v="2628"/>
    <d v="2014-11-30T18:11:0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0"/>
    <x v="2629"/>
    <d v="2015-05-14T07:55:22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2"/>
    <x v="2630"/>
    <d v="2016-06-30T05:00:00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0"/>
    <x v="2631"/>
    <d v="2015-08-29T23:03:4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2"/>
    <x v="2632"/>
    <d v="2016-05-28T20:28:59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3"/>
    <x v="2633"/>
    <d v="2014-02-27T18:00:00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2"/>
    <x v="2634"/>
    <d v="2016-09-29T10:45:21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0"/>
    <x v="2635"/>
    <d v="2015-03-09T16:49:2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2"/>
    <x v="2636"/>
    <d v="2016-10-15T20:00:0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2"/>
    <x v="2637"/>
    <d v="2016-10-12T08:11:15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3"/>
    <x v="2638"/>
    <d v="2015-01-15T16:54:55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0"/>
    <x v="2639"/>
    <d v="2015-02-19T15:45:48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0"/>
    <x v="2640"/>
    <d v="2015-06-07T22:51:14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3"/>
    <x v="2641"/>
    <d v="2014-09-15T15:09:0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2"/>
    <x v="2642"/>
    <d v="2016-07-15T01:57:0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2"/>
    <x v="2643"/>
    <d v="2016-12-21T02:59:00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"/>
    <x v="2644"/>
    <d v="2017-03-10T14:00:35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3"/>
    <x v="2645"/>
    <d v="2014-11-08T16:13:23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0"/>
    <x v="2646"/>
    <d v="2015-09-09T02:31:09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0"/>
    <x v="2647"/>
    <d v="2015-08-14T01:16:59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2"/>
    <x v="2648"/>
    <d v="2016-03-09T12:09:20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0"/>
    <x v="2649"/>
    <d v="2016-02-01T18:55:4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2"/>
    <x v="2650"/>
    <d v="2016-12-21T09:59:0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0"/>
    <x v="2651"/>
    <d v="2015-12-17T14:20:09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3"/>
    <x v="2652"/>
    <d v="2014-12-09T22:48:45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3"/>
    <x v="2653"/>
    <d v="2014-06-12T23:00:00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0"/>
    <x v="2654"/>
    <d v="2015-04-21T08:25:26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2"/>
    <x v="2655"/>
    <d v="2016-02-09T15:00:00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"/>
    <x v="2656"/>
    <d v="2017-03-12T14:00:00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2"/>
    <x v="2657"/>
    <d v="2016-08-02T20:30:00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2"/>
    <x v="2658"/>
    <d v="2016-07-30T16:13:1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0"/>
    <x v="2659"/>
    <d v="2015-04-17T20:40:10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0"/>
    <x v="2660"/>
    <d v="2015-11-24T13:06:58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4"/>
    <x v="2661"/>
    <d v="2013-10-25T18:00:10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0"/>
    <x v="2662"/>
    <d v="2015-08-21T12:55:13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0"/>
    <x v="2663"/>
    <d v="2015-09-04T10:00:00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0"/>
    <x v="2664"/>
    <d v="2015-12-09T01:59:00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0"/>
    <x v="2665"/>
    <d v="2015-05-04T16:29:3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0"/>
    <x v="2666"/>
    <d v="2015-09-25T16:00:00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2"/>
    <x v="2667"/>
    <d v="2016-02-10T17:13:36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0"/>
    <x v="2668"/>
    <d v="2015-11-09T09:32:00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0"/>
    <x v="2669"/>
    <d v="2016-01-09T19:51:3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3"/>
    <x v="2670"/>
    <d v="2014-07-28T19:29:40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3"/>
    <x v="2671"/>
    <d v="2014-12-19T14:38:00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0"/>
    <x v="2672"/>
    <d v="2015-12-28T01:00:00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3"/>
    <x v="2673"/>
    <d v="2014-10-29T17:45:00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2"/>
    <x v="2674"/>
    <d v="2016-07-04T23:59:0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3"/>
    <x v="2675"/>
    <d v="2014-11-10T16:34:4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2"/>
    <x v="2676"/>
    <d v="2016-05-22T09:59:34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3"/>
    <x v="2677"/>
    <d v="2014-07-02T19:42:2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0"/>
    <x v="2678"/>
    <d v="2015-09-24T14:09:25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0"/>
    <x v="2679"/>
    <d v="2015-02-27T19:01:34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2"/>
    <x v="2680"/>
    <d v="2016-04-05T23:04:5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3"/>
    <x v="2681"/>
    <d v="2014-07-10T16:29:10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3"/>
    <x v="2682"/>
    <d v="2014-11-22T00:59:00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0"/>
    <x v="2683"/>
    <d v="2015-03-01T13:07:2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3"/>
    <x v="2684"/>
    <d v="2014-08-09T16:57:05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0"/>
    <x v="2685"/>
    <d v="2015-04-27T10:42:1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3"/>
    <x v="2686"/>
    <d v="2014-09-30T18:23:43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0"/>
    <x v="2687"/>
    <d v="2015-06-29T10:21:58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0"/>
    <x v="2688"/>
    <d v="2015-02-23T22:00:00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2"/>
    <x v="2689"/>
    <d v="2016-07-30T18:04:5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0"/>
    <x v="2690"/>
    <d v="2015-06-02T21:31:16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0"/>
    <x v="2691"/>
    <d v="2015-05-10T12:22:37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0"/>
    <x v="2692"/>
    <d v="2015-03-25T02:01:00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3"/>
    <x v="2693"/>
    <d v="2014-08-12T22:19:26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3"/>
    <x v="2694"/>
    <d v="2014-09-25T22:22:19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0"/>
    <x v="2695"/>
    <d v="2015-04-13T22:21:58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3"/>
    <x v="2696"/>
    <d v="2014-12-25T15:16:00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0"/>
    <x v="2697"/>
    <d v="2015-08-02T17:00:00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3"/>
    <x v="2698"/>
    <d v="2014-06-27T16:33:28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3"/>
    <x v="2699"/>
    <d v="2014-08-08T16:31:03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3"/>
    <x v="2700"/>
    <d v="2014-09-18T15:59:32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"/>
    <x v="2701"/>
    <d v="2017-04-07T12:35:34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"/>
    <x v="2702"/>
    <d v="2017-04-05T13:14:3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"/>
    <x v="2703"/>
    <d v="2017-03-22T10:33:50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"/>
    <x v="2704"/>
    <d v="2017-04-05T14:41:54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"/>
    <x v="2705"/>
    <d v="2017-03-24T15:59:18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3"/>
    <x v="2706"/>
    <d v="2014-10-16T01:59:0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4"/>
    <x v="2707"/>
    <d v="2013-05-27T01:59:00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"/>
    <x v="2708"/>
    <d v="2016-07-21T11:45:26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"/>
    <x v="2709"/>
    <d v="2016-10-03T22:59:00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3"/>
    <x v="2710"/>
    <d v="2014-08-08T21:00:00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3"/>
    <x v="2711"/>
    <d v="2014-06-20T17:01:00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4"/>
    <x v="2712"/>
    <d v="2013-07-13T13:00:00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0"/>
    <x v="2713"/>
    <d v="2015-12-24T10:41: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"/>
    <x v="2714"/>
    <d v="2016-10-14T18:00:00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"/>
    <x v="2715"/>
    <d v="2016-02-21T04:33:48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0"/>
    <x v="2716"/>
    <d v="2015-10-08T02:59:53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3"/>
    <x v="2717"/>
    <d v="2014-12-06T17:57:29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"/>
    <x v="2718"/>
    <d v="2016-05-03T18:00:00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"/>
    <x v="2719"/>
    <d v="2016-04-17T18:44:5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"/>
    <x v="2720"/>
    <d v="2016-11-11T07:10:53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4"/>
    <x v="2721"/>
    <d v="2013-09-06T14:00:00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"/>
    <x v="2722"/>
    <d v="2017-01-29T15:34:13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3"/>
    <x v="2723"/>
    <d v="2014-12-31T16:08:08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0"/>
    <x v="2724"/>
    <d v="2015-08-15T02:50:5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1"/>
    <x v="2725"/>
    <d v="2017-03-01T12:52:1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"/>
    <x v="2726"/>
    <d v="2016-04-22T08:55:11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0"/>
    <x v="2727"/>
    <d v="2015-08-07T11:14:23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0"/>
    <x v="2728"/>
    <d v="2015-12-30T09:23:54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0"/>
    <x v="2729"/>
    <d v="2015-05-01T00:46:37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4"/>
    <x v="2730"/>
    <d v="2013-04-22T07:59:35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3"/>
    <x v="2731"/>
    <d v="2014-10-17T23:00:00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4"/>
    <x v="2732"/>
    <d v="2013-05-27T19:00:00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0"/>
    <x v="2733"/>
    <d v="2015-04-10T00:32: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"/>
    <x v="2734"/>
    <d v="2016-10-13T16:59: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4"/>
    <x v="2735"/>
    <d v="2013-03-13T15:00:00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3"/>
    <x v="2736"/>
    <d v="2014-04-23T10:59:33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4"/>
    <x v="2737"/>
    <d v="2014-01-15T14:00:0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"/>
    <x v="2738"/>
    <d v="2016-11-05T22:26:4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3"/>
    <x v="2739"/>
    <d v="2014-05-05T16:18:3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0"/>
    <x v="2740"/>
    <d v="2015-03-11T18:45:52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3"/>
    <x v="2741"/>
    <d v="2014-10-19T21:07:0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5"/>
    <x v="2742"/>
    <d v="2012-05-15T12:16:27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2"/>
    <x v="2743"/>
    <d v="2016-10-19T02:53:27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5"/>
    <x v="2744"/>
    <d v="2012-02-28T20:29:58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5"/>
    <x v="2745"/>
    <d v="2012-07-14T18:42:48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3"/>
    <x v="2746"/>
    <d v="2014-08-29T13:45:11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5"/>
    <x v="2747"/>
    <d v="2012-06-15T22:10:0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2"/>
    <x v="2748"/>
    <d v="2016-09-02T12:03:2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0"/>
    <x v="2749"/>
    <d v="2015-04-04T13:10:37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5"/>
    <x v="2750"/>
    <d v="2012-06-30T15:00:0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3"/>
    <x v="2751"/>
    <d v="2014-06-17T16:17:22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6"/>
    <x v="2752"/>
    <d v="2011-12-18T13:21:4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5"/>
    <x v="2753"/>
    <d v="2012-08-26T16:37:03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3"/>
    <x v="2754"/>
    <d v="2014-09-11T10:15:51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0"/>
    <x v="2755"/>
    <d v="2015-04-08T13:58:47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4"/>
    <x v="2756"/>
    <d v="2014-01-11T16:36:41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2"/>
    <x v="2757"/>
    <d v="2016-08-06T10:45:32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2"/>
    <x v="2758"/>
    <d v="2016-10-10T05:36:2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2"/>
    <x v="2759"/>
    <d v="2016-07-16T03:47:46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4"/>
    <x v="2760"/>
    <d v="2013-06-20T06:04:18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5"/>
    <x v="2761"/>
    <d v="2013-01-02T20:31:3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5"/>
    <x v="2762"/>
    <d v="2012-03-18T18:53:15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4"/>
    <x v="2763"/>
    <d v="2013-05-24T08:54:4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5"/>
    <x v="2764"/>
    <d v="2012-05-30T14:00:00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5"/>
    <x v="2765"/>
    <d v="2012-10-28T08:53:48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6"/>
    <x v="2766"/>
    <d v="2011-08-11T11:01:58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0"/>
    <x v="2767"/>
    <d v="2015-08-16T18:00:50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5"/>
    <x v="2768"/>
    <d v="2012-03-29T08:45:23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3"/>
    <x v="2769"/>
    <d v="2014-06-05T14:49:5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3"/>
    <x v="2770"/>
    <d v="2014-03-18T10:55:30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5"/>
    <x v="2771"/>
    <d v="2013-02-01T12:00:0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4"/>
    <x v="2772"/>
    <d v="2013-10-05T15:51:34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2"/>
    <x v="2773"/>
    <d v="2016-04-24T15:45:2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4"/>
    <x v="2774"/>
    <d v="2013-03-07T22:02:0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6"/>
    <x v="2775"/>
    <d v="2011-12-15T19:19:14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0"/>
    <x v="2776"/>
    <d v="2015-06-12T02:07:56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0"/>
    <x v="2777"/>
    <d v="2015-07-17T11:03:24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3"/>
    <x v="2778"/>
    <d v="2014-08-25T18:28:26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0"/>
    <x v="2779"/>
    <d v="2015-11-22T10:03:41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"/>
    <x v="2780"/>
    <d v="2017-03-10T05:44:48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0"/>
    <x v="2781"/>
    <d v="2015-02-12T02:00:00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0"/>
    <x v="2782"/>
    <d v="2015-02-16T23:59:0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0"/>
    <x v="2783"/>
    <d v="2015-04-23T07:50:46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3"/>
    <x v="2784"/>
    <d v="2014-10-29T13:54:03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"/>
    <x v="2785"/>
    <d v="2016-08-05T16:00:00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3"/>
    <x v="2786"/>
    <d v="2014-07-09T08:39:40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3"/>
    <x v="2787"/>
    <d v="2014-07-17T23:45:52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2"/>
    <x v="2788"/>
    <d v="2016-07-29T11:50:4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0"/>
    <x v="2789"/>
    <d v="2015-03-11T23:00:00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0"/>
    <x v="2790"/>
    <d v="2015-02-11T17:31:4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"/>
    <x v="2791"/>
    <d v="2016-09-08T23:00:00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0"/>
    <x v="2792"/>
    <d v="2015-08-12T00:32:3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0"/>
    <x v="2793"/>
    <d v="2015-07-21T05:03:2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2"/>
    <x v="2794"/>
    <d v="2016-03-03T14:00:0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3"/>
    <x v="2795"/>
    <d v="2014-06-06T18:00: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3"/>
    <x v="2796"/>
    <d v="2014-07-05T07:40:2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3"/>
    <x v="2797"/>
    <d v="2014-07-08T17:34:00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0"/>
    <x v="2798"/>
    <d v="2015-07-31T11:00:00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"/>
    <x v="2799"/>
    <d v="2016-06-17T11:00:00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3"/>
    <x v="2800"/>
    <d v="2015-01-04T08:16:0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3"/>
    <x v="2801"/>
    <d v="2014-10-10T06:00:00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0"/>
    <x v="2802"/>
    <d v="2015-08-06T10:31:47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0"/>
    <x v="2803"/>
    <d v="2015-07-15T19:00:00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3"/>
    <x v="2804"/>
    <d v="2014-09-29T05:53:1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0"/>
    <x v="2805"/>
    <d v="2015-08-22T07:07:53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0"/>
    <x v="2806"/>
    <d v="2015-08-05T06:00:00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0"/>
    <x v="2807"/>
    <d v="2015-06-29T15:57:18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0"/>
    <x v="2808"/>
    <d v="2015-08-22T15:18:5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"/>
    <x v="2809"/>
    <d v="2016-03-30T09:39:00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3"/>
    <x v="2810"/>
    <d v="2014-05-31T22:59:00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0"/>
    <x v="2811"/>
    <d v="2015-02-23T06:55:03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0"/>
    <x v="2812"/>
    <d v="2015-04-05T23:00:00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"/>
    <x v="2813"/>
    <d v="2016-12-14T12:49:21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0"/>
    <x v="2814"/>
    <d v="2015-05-09T04:35:15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"/>
    <x v="2815"/>
    <d v="2016-08-07T13:38:29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0"/>
    <x v="2816"/>
    <d v="2015-08-02T11:00:00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0"/>
    <x v="2817"/>
    <d v="2015-02-28T10:14:22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0"/>
    <x v="2818"/>
    <d v="2015-09-23T09:21:26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0"/>
    <x v="2819"/>
    <d v="2015-06-14T07:36:49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"/>
    <x v="2820"/>
    <d v="2016-02-25T19:00:00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3"/>
    <x v="2821"/>
    <d v="2014-09-23T17:08:55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0"/>
    <x v="2822"/>
    <d v="2015-03-27T10:24:52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0"/>
    <x v="2823"/>
    <d v="2015-03-31T17:59:00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0"/>
    <x v="2824"/>
    <d v="2015-06-12T20:43:00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0"/>
    <x v="2825"/>
    <d v="2015-12-04T14:01:26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0"/>
    <x v="2826"/>
    <d v="2015-07-10T02:00:00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"/>
    <x v="2827"/>
    <d v="2016-06-03T11:30:00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0"/>
    <x v="2828"/>
    <d v="2015-10-02T18:00:00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"/>
    <x v="2829"/>
    <d v="2016-06-02T05:25:18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3"/>
    <x v="2830"/>
    <d v="2014-05-11T22:59: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0"/>
    <x v="2831"/>
    <d v="2015-07-16T14:47:50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3"/>
    <x v="2832"/>
    <d v="2014-11-23T17:00:00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0"/>
    <x v="2833"/>
    <d v="2015-10-10T21:00:00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0"/>
    <x v="2834"/>
    <d v="2015-01-30T18:02:1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0"/>
    <x v="2835"/>
    <d v="2015-12-04T19:00:00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1"/>
    <x v="2836"/>
    <d v="2017-02-17T23:59:00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0"/>
    <x v="2837"/>
    <d v="2015-12-09T17:48:04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3"/>
    <x v="2838"/>
    <d v="2014-08-13T17:00:00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3"/>
    <x v="2839"/>
    <d v="2014-08-24T23:59:0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0"/>
    <x v="2840"/>
    <d v="2015-03-18T12:00:00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0"/>
    <x v="2841"/>
    <d v="2015-12-13T13:44:57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3"/>
    <x v="2842"/>
    <d v="2014-06-21T06:00:0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2"/>
    <x v="2843"/>
    <d v="2016-06-12T23:00:0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2"/>
    <x v="2844"/>
    <d v="2017-01-04T08:06:20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0"/>
    <x v="2845"/>
    <d v="2015-06-07T19:23:53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0"/>
    <x v="2846"/>
    <d v="2015-05-29T11:36:34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2"/>
    <x v="2847"/>
    <d v="2016-05-23T14:21:05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0"/>
    <x v="2848"/>
    <d v="2015-05-29T10:34:19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2"/>
    <x v="2849"/>
    <d v="2016-04-23T05:16:4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3"/>
    <x v="2850"/>
    <d v="2014-09-05T19:10:11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2"/>
    <x v="2851"/>
    <d v="2016-01-29T18:17:0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3"/>
    <x v="2852"/>
    <d v="2014-06-20T20:05:03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3"/>
    <x v="2853"/>
    <d v="2014-09-13T23:34:57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0"/>
    <x v="2854"/>
    <d v="2015-05-07T12:11:59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0"/>
    <x v="2855"/>
    <d v="2016-01-29T18:34:0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0"/>
    <x v="2856"/>
    <d v="2015-08-08T16:34:00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2"/>
    <x v="2857"/>
    <d v="2017-02-20T13:00:0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3"/>
    <x v="2858"/>
    <d v="2014-12-05T06:28:0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0"/>
    <x v="2859"/>
    <d v="2015-10-16T03:41:44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"/>
    <x v="2860"/>
    <d v="2016-06-19T14:12:56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0"/>
    <x v="2861"/>
    <d v="2015-09-24T09:10:48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3"/>
    <x v="2862"/>
    <d v="2014-06-24T13:57:0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3"/>
    <x v="2863"/>
    <d v="2014-09-09T11:12:03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0"/>
    <x v="2864"/>
    <d v="2015-07-17T08:18:00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3"/>
    <x v="2865"/>
    <d v="2015-01-05T21:44:19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2"/>
    <x v="2866"/>
    <d v="2016-10-14T17:00:0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"/>
    <x v="2867"/>
    <d v="2016-07-03T23:00:0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"/>
    <x v="2868"/>
    <d v="2016-10-05T14:50:5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2"/>
    <x v="2869"/>
    <d v="2016-07-19T09:14:4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3"/>
    <x v="2870"/>
    <d v="2014-05-16T23:32:4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3"/>
    <x v="2871"/>
    <d v="2014-12-21T12:43:33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0"/>
    <x v="2872"/>
    <d v="2015-06-19T21:47:18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3"/>
    <x v="2873"/>
    <d v="2015-01-28T14:37:11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"/>
    <x v="2874"/>
    <d v="2017-01-17T15:16:2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2"/>
    <x v="2875"/>
    <d v="2016-05-04T22:04:53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0"/>
    <x v="2876"/>
    <d v="2015-07-16T12:51:19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2"/>
    <x v="2877"/>
    <d v="2016-11-30T12:00:00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0"/>
    <x v="2878"/>
    <d v="2015-07-03T09:46:35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0"/>
    <x v="2879"/>
    <d v="2016-01-20T12:24:2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0"/>
    <x v="2880"/>
    <d v="2015-08-20T12:05:0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3"/>
    <x v="2881"/>
    <d v="2014-12-03T10:20:3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"/>
    <x v="2882"/>
    <d v="2016-05-01T09:18:38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"/>
    <x v="2883"/>
    <d v="2016-02-05T23:59: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3"/>
    <x v="2884"/>
    <d v="2014-12-05T12:27: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0"/>
    <x v="2885"/>
    <d v="2015-03-13T19:50: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0"/>
    <x v="2886"/>
    <d v="2015-09-18T22:59:00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3"/>
    <x v="2887"/>
    <d v="2015-01-11T05:15:2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3"/>
    <x v="2888"/>
    <d v="2014-10-17T23:59:0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3"/>
    <x v="2889"/>
    <d v="2014-08-29T15:43:0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3"/>
    <x v="2890"/>
    <d v="2014-08-08T22:00:00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"/>
    <x v="2891"/>
    <d v="2016-04-15T15:12:08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3"/>
    <x v="2892"/>
    <d v="2014-08-25T16:00:00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"/>
    <x v="2893"/>
    <d v="2015-01-08T21:00:00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0"/>
    <x v="2894"/>
    <d v="2015-04-03T17:40:15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3"/>
    <x v="2895"/>
    <d v="2014-06-22T16:00:0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"/>
    <x v="2896"/>
    <d v="2016-12-12T01:00:00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0"/>
    <x v="2897"/>
    <d v="2015-10-11T10:29:05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0"/>
    <x v="2898"/>
    <d v="2015-10-31T10:57:33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2"/>
    <x v="2899"/>
    <d v="2016-07-23T20:52:38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3"/>
    <x v="2900"/>
    <d v="2014-08-09T00:37:1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"/>
    <x v="2901"/>
    <d v="2015-02-07T16:42:19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0"/>
    <x v="2902"/>
    <d v="2015-08-24T05:33:16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0"/>
    <x v="2903"/>
    <d v="2015-09-08T23:00:1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3"/>
    <x v="2904"/>
    <d v="2014-11-09T07:00:0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"/>
    <x v="2905"/>
    <d v="2016-09-06T20:21:53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0"/>
    <x v="2906"/>
    <d v="2015-07-31T20:00:00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2"/>
    <x v="2907"/>
    <d v="2016-05-14T16:03:57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2"/>
    <x v="2908"/>
    <d v="2016-06-08T12:33:39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3"/>
    <x v="2909"/>
    <d v="2014-11-25T14:46:0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0"/>
    <x v="2910"/>
    <d v="2015-06-12T15:11:27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0"/>
    <x v="2911"/>
    <d v="2015-06-27T13:27:0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0"/>
    <x v="2912"/>
    <d v="2016-01-14T22:09:3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3"/>
    <x v="2913"/>
    <d v="2014-09-06T17:08:59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0"/>
    <x v="2914"/>
    <d v="2015-03-14T15:46:3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"/>
    <x v="2915"/>
    <d v="2016-03-16T03:33:10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3"/>
    <x v="2916"/>
    <d v="2014-05-19T06:26:2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0"/>
    <x v="2917"/>
    <d v="2015-09-16T00:37:27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0"/>
    <x v="2918"/>
    <d v="2015-10-29T10:06:4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3"/>
    <x v="2919"/>
    <d v="2014-08-05T09:52:0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0"/>
    <x v="2920"/>
    <d v="2015-03-25T13:01:10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3"/>
    <x v="2921"/>
    <d v="2014-09-25T16:16:4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0"/>
    <x v="2922"/>
    <d v="2015-05-18T15:58:47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0"/>
    <x v="2923"/>
    <d v="2015-01-23T22:00: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0"/>
    <x v="2924"/>
    <d v="2015-05-08T22:59:00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3"/>
    <x v="2925"/>
    <d v="2014-09-11T09:01:0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0"/>
    <x v="2926"/>
    <d v="2015-02-23T13:22:59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3"/>
    <x v="2927"/>
    <d v="2014-07-15T00:00:00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2"/>
    <x v="2928"/>
    <d v="2016-03-04T18:57:26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3"/>
    <x v="2929"/>
    <d v="2014-05-25T08:32:38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0"/>
    <x v="2930"/>
    <d v="2015-05-07T09:01:04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3"/>
    <x v="2931"/>
    <d v="2014-09-15T01:08:00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0"/>
    <x v="2932"/>
    <d v="2015-02-21T06:00:00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"/>
    <x v="2933"/>
    <d v="2016-06-04T17:57:33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3"/>
    <x v="2934"/>
    <d v="2014-06-15T10:16:04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"/>
    <x v="2935"/>
    <d v="2016-08-29T12:00:00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3"/>
    <x v="2936"/>
    <d v="2014-10-12T23:59:00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3"/>
    <x v="2937"/>
    <d v="2014-07-13T05:58: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3"/>
    <x v="2938"/>
    <d v="2015-01-30T11:53:34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3"/>
    <x v="2939"/>
    <d v="2014-08-27T20:00:00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3"/>
    <x v="2940"/>
    <d v="2015-01-18T13:33:38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0"/>
    <x v="2941"/>
    <d v="2015-03-01T18:02:3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0"/>
    <x v="2942"/>
    <d v="2015-12-16T15:18:00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0"/>
    <x v="2943"/>
    <d v="2015-04-12T22:06:2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0"/>
    <x v="2944"/>
    <d v="2015-06-07T16:56:38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0"/>
    <x v="2945"/>
    <d v="2015-05-23T22:21:0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2"/>
    <x v="2946"/>
    <d v="2016-08-15T07:44:52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"/>
    <x v="2947"/>
    <d v="2016-11-24T12:11:00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0"/>
    <x v="2948"/>
    <d v="2015-06-02T10:34:5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0"/>
    <x v="2949"/>
    <d v="2015-11-19T15:45:17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0"/>
    <x v="2950"/>
    <d v="2016-01-23T03:45:52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3"/>
    <x v="2951"/>
    <d v="2014-10-05T14:16:13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"/>
    <x v="2952"/>
    <d v="2016-10-16T23:00:00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0"/>
    <x v="2953"/>
    <d v="2015-10-08T14:00:21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"/>
    <x v="2954"/>
    <d v="2017-03-16T08:00:03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0"/>
    <x v="2955"/>
    <d v="2015-06-16T12:47:29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"/>
    <x v="2956"/>
    <d v="2016-05-04T18:00:50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0"/>
    <x v="2957"/>
    <d v="2015-03-27T18:16:1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2"/>
    <x v="2958"/>
    <d v="2016-05-08T12:41:57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2"/>
    <x v="2959"/>
    <d v="2016-06-06T19:12:05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3"/>
    <x v="2960"/>
    <d v="2014-09-11T13:10:23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0"/>
    <x v="2961"/>
    <d v="2015-03-25T23:00:0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0"/>
    <x v="2962"/>
    <d v="2015-03-01T01:59:00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0"/>
    <x v="2963"/>
    <d v="2015-07-02T06:17: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3"/>
    <x v="2964"/>
    <d v="2014-08-06T16:32:00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0"/>
    <x v="2965"/>
    <d v="2015-07-07T12:30:33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0"/>
    <x v="2966"/>
    <d v="2015-09-16T12:43:32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0"/>
    <x v="2967"/>
    <d v="2015-03-08T22:44:5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"/>
    <x v="2968"/>
    <d v="2016-08-16T22:59:00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0"/>
    <x v="2969"/>
    <d v="2015-05-03T17:51:00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3"/>
    <x v="2970"/>
    <d v="2014-07-18T11:04:11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3"/>
    <x v="2971"/>
    <d v="2014-08-31T10:47:58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"/>
    <x v="2972"/>
    <d v="2016-12-04T20:00:00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0"/>
    <x v="2973"/>
    <d v="2015-12-31T23:00:00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3"/>
    <x v="2974"/>
    <d v="2014-09-25T20:35:00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3"/>
    <x v="2975"/>
    <d v="2014-11-26T22:00:00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"/>
    <x v="2976"/>
    <d v="2016-03-13T07:00:00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0"/>
    <x v="2977"/>
    <d v="2015-03-22T21:14:00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3"/>
    <x v="2978"/>
    <d v="2014-10-20T00:59:00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3"/>
    <x v="2979"/>
    <d v="2015-01-06T01:00:00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0"/>
    <x v="2980"/>
    <d v="2015-08-23T21:00:00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0"/>
    <x v="2981"/>
    <d v="2015-09-23T08:25:56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"/>
    <x v="2982"/>
    <d v="2016-02-11T11:29:03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3"/>
    <x v="2983"/>
    <d v="2014-11-11T11:10:36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"/>
    <x v="2984"/>
    <d v="2016-08-24T01:41: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"/>
    <x v="2985"/>
    <d v="2016-10-30T23:00:00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"/>
    <x v="2986"/>
    <d v="2016-05-01T06:00:06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"/>
    <x v="2987"/>
    <d v="2016-10-12T19:00:00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2"/>
    <x v="2988"/>
    <d v="2016-06-20T03:41:2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0"/>
    <x v="2989"/>
    <d v="2015-12-20T23:59:00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0"/>
    <x v="2990"/>
    <d v="2016-01-07T08:47: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1"/>
    <x v="2991"/>
    <d v="2017-01-27T15:05:30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"/>
    <x v="2992"/>
    <d v="2016-10-09T13:25:10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"/>
    <x v="2993"/>
    <d v="2016-02-20T15:07:4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3"/>
    <x v="2994"/>
    <d v="2014-10-03T06:29:32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"/>
    <x v="2995"/>
    <d v="2017-01-19T10:57:5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0"/>
    <x v="2996"/>
    <d v="2015-05-26T16:54:0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1"/>
    <x v="2997"/>
    <d v="2017-02-26T23:59:00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3"/>
    <x v="2998"/>
    <d v="2014-06-15T23:25:00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1"/>
    <x v="2999"/>
    <d v="2017-02-28T21:00:00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1"/>
    <x v="3000"/>
    <d v="2017-01-31T13:00: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"/>
    <x v="3001"/>
    <d v="2016-07-13T16:29:42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5"/>
    <x v="3002"/>
    <d v="2012-12-26T15:04:12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"/>
    <x v="3003"/>
    <d v="2016-03-01T00:59:00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3"/>
    <x v="3004"/>
    <d v="2014-11-15T17:08:44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3"/>
    <x v="3005"/>
    <d v="2014-10-06T11:11:4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3"/>
    <x v="3006"/>
    <d v="2014-12-14T13:09:51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0"/>
    <x v="3007"/>
    <d v="2015-04-25T00:11:23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0"/>
    <x v="3008"/>
    <d v="2016-01-21T00:05:19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3"/>
    <x v="3009"/>
    <d v="2014-11-26T09:40:40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3"/>
    <x v="3010"/>
    <d v="2015-02-21T14:58:39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0"/>
    <x v="3011"/>
    <d v="2015-12-23T17:59:0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0"/>
    <x v="3012"/>
    <d v="2015-02-10T11:52:10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0"/>
    <x v="3013"/>
    <d v="2015-06-21T15:04:09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3"/>
    <x v="3014"/>
    <d v="2014-11-05T00:00:00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3"/>
    <x v="3015"/>
    <d v="2014-06-10T23:00:0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3"/>
    <x v="3016"/>
    <d v="2014-07-18T08:09:12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3"/>
    <x v="3017"/>
    <d v="2014-08-20T15:24:03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0"/>
    <x v="3018"/>
    <d v="2015-07-20T17:00:00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3"/>
    <x v="3019"/>
    <d v="2014-05-26T22:00:00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0"/>
    <x v="3020"/>
    <d v="2015-08-14T15:18:53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"/>
    <x v="3021"/>
    <d v="2016-11-22T00:59:00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"/>
    <x v="3022"/>
    <d v="2016-08-27T17:53:2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0"/>
    <x v="3023"/>
    <d v="2015-06-11T11:13:06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5"/>
    <x v="3024"/>
    <d v="2012-10-06T18:51:15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3"/>
    <x v="3025"/>
    <d v="2014-05-30T11:00:00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"/>
    <x v="3026"/>
    <d v="2017-03-03T06:01:32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0"/>
    <x v="3027"/>
    <d v="2015-03-20T10:54:1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"/>
    <x v="3028"/>
    <d v="2016-08-15T01:20:25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3"/>
    <x v="3029"/>
    <d v="2014-11-17T23:35:00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0"/>
    <x v="3030"/>
    <d v="2015-09-16T12:56:11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"/>
    <x v="3031"/>
    <d v="2016-10-14T16:10:47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0"/>
    <x v="3032"/>
    <d v="2015-09-10T20:04:19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"/>
    <x v="3033"/>
    <d v="2016-08-17T21:38:45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"/>
    <x v="3034"/>
    <d v="2016-10-31T22:59:00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4"/>
    <x v="3035"/>
    <d v="2013-05-04T08:26:4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4"/>
    <x v="3036"/>
    <d v="2013-08-16T06:59:00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7"/>
    <x v="3037"/>
    <d v="2010-10-01T23:59:00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"/>
    <x v="3038"/>
    <d v="2016-03-04T01:03:17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4"/>
    <x v="3039"/>
    <d v="2013-12-29T02:59:00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0"/>
    <x v="3040"/>
    <d v="2015-06-26T18:00:00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0"/>
    <x v="3041"/>
    <d v="2016-01-20T15:50: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0"/>
    <x v="3042"/>
    <d v="2015-10-06T11:30:47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0"/>
    <x v="3043"/>
    <d v="2015-04-15T21:50:00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"/>
    <x v="3044"/>
    <d v="2016-02-02T12:26:3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3"/>
    <x v="3045"/>
    <d v="2014-08-21T22:44:15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3"/>
    <x v="3046"/>
    <d v="2014-09-09T23:52:0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"/>
    <x v="3047"/>
    <d v="2016-04-27T08:16:00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3"/>
    <x v="3048"/>
    <d v="2014-12-31T16:22:00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0"/>
    <x v="3049"/>
    <d v="2015-06-13T19:20:55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"/>
    <x v="3050"/>
    <d v="2016-05-04T23:02:40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1"/>
    <x v="3051"/>
    <d v="2017-02-08T04:59:05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0"/>
    <x v="3052"/>
    <d v="2015-05-28T10:59:0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3"/>
    <x v="3053"/>
    <d v="2014-10-01T22:59:00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0"/>
    <x v="3054"/>
    <d v="2015-03-01T20:04:0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3"/>
    <x v="3055"/>
    <d v="2015-01-09T17:59:5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3"/>
    <x v="3056"/>
    <d v="2014-09-29T10:16:24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2"/>
    <x v="3057"/>
    <d v="2016-04-03T09:36:51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2"/>
    <x v="3058"/>
    <d v="2016-05-20T03:59:0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3"/>
    <x v="3059"/>
    <d v="2014-08-08T17:27:26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0"/>
    <x v="3060"/>
    <d v="2015-09-28T01:35:34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3"/>
    <x v="3061"/>
    <d v="2014-08-13T13:49:08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0"/>
    <x v="3062"/>
    <d v="2015-09-30T13:00:00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"/>
    <x v="3063"/>
    <d v="2016-10-22T17:08:5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0"/>
    <x v="3064"/>
    <d v="2015-11-22T01:59:00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3"/>
    <x v="3065"/>
    <d v="2014-07-29T20:19:32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"/>
    <x v="3066"/>
    <d v="2016-07-10T00:28:57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0"/>
    <x v="3067"/>
    <d v="2015-09-09T17:31:19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0"/>
    <x v="3068"/>
    <d v="2015-10-16T11:35:5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3"/>
    <x v="3069"/>
    <d v="2014-12-14T15:00:34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"/>
    <x v="3070"/>
    <d v="2016-12-07T12:36:09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0"/>
    <x v="3071"/>
    <d v="2015-04-21T00:59:00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2"/>
    <x v="3072"/>
    <d v="2016-10-29T20:46:0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0"/>
    <x v="3073"/>
    <d v="2015-06-14T14:19:00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"/>
    <x v="3074"/>
    <d v="2016-03-10T08:42:3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"/>
    <x v="3075"/>
    <d v="2016-08-18T21:27:20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0"/>
    <x v="3076"/>
    <d v="2015-10-09T10:38:4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"/>
    <x v="3077"/>
    <d v="2017-03-02T17:57:5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0"/>
    <x v="3078"/>
    <d v="2015-02-25T22:19:55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0"/>
    <x v="3079"/>
    <d v="2015-03-22T11:07:1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3"/>
    <x v="3080"/>
    <d v="2014-12-26T20:40:4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0"/>
    <x v="3081"/>
    <d v="2015-09-19T23:21:3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0"/>
    <x v="3082"/>
    <d v="2015-11-15T18:09:06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3"/>
    <x v="3083"/>
    <d v="2014-09-01T00:00:00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0"/>
    <x v="3084"/>
    <d v="2015-05-05T13:48:00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0"/>
    <x v="3085"/>
    <d v="2015-09-29T16:12:39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0"/>
    <x v="3086"/>
    <d v="2015-08-17T11:05:59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2"/>
    <x v="3087"/>
    <d v="2016-12-20T23:36:30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3"/>
    <x v="3088"/>
    <d v="2015-01-08T08:41:0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"/>
    <x v="3089"/>
    <d v="2016-07-08T20:59:00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0"/>
    <x v="3090"/>
    <d v="2015-05-01T13:39:05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"/>
    <x v="3091"/>
    <d v="2016-08-14T17:45:43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0"/>
    <x v="3092"/>
    <d v="2015-10-15T17:00: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3"/>
    <x v="3093"/>
    <d v="2014-05-31T22:59:00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0"/>
    <x v="3094"/>
    <d v="2015-09-20T14:05:5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2"/>
    <x v="3095"/>
    <d v="2016-07-31T19:36:2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0"/>
    <x v="3096"/>
    <d v="2015-05-20T14:48:46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"/>
    <x v="3097"/>
    <d v="2016-10-07T09:00:00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0"/>
    <x v="3098"/>
    <d v="2016-02-07T19:17:00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"/>
    <x v="3099"/>
    <d v="2016-02-11T23:33:1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3"/>
    <x v="3100"/>
    <d v="2014-10-20T09:56:1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0"/>
    <x v="3101"/>
    <d v="2015-07-16T02:56:00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"/>
    <x v="3102"/>
    <d v="2016-08-23T03:10:1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0"/>
    <x v="3103"/>
    <d v="2015-06-11T22:45:06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0"/>
    <x v="3104"/>
    <d v="2015-02-02T21:00:0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3"/>
    <x v="3105"/>
    <d v="2014-10-19T00:00:00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0"/>
    <x v="3106"/>
    <d v="2015-09-16T17:00:00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0"/>
    <x v="3107"/>
    <d v="2015-05-11T14:32:31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0"/>
    <x v="3108"/>
    <d v="2015-04-28T10:19:5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3"/>
    <x v="3109"/>
    <d v="2014-08-27T22:00:10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"/>
    <x v="3110"/>
    <d v="2017-02-18T19:45:19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3"/>
    <x v="3111"/>
    <d v="2014-10-04T09:17:00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"/>
    <x v="3112"/>
    <d v="2016-10-31T21:55:3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0"/>
    <x v="3113"/>
    <d v="2015-04-17T12:33:0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3"/>
    <x v="3114"/>
    <d v="2014-09-21T10:10:5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2"/>
    <x v="3115"/>
    <d v="2016-06-05T05:43:47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0"/>
    <x v="3116"/>
    <d v="2015-04-01T07:22:05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2"/>
    <x v="3117"/>
    <d v="2016-05-27T08:12:0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"/>
    <x v="3118"/>
    <d v="2016-07-02T10:35:2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0"/>
    <x v="3119"/>
    <d v="2015-03-26T19:05:32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"/>
    <x v="3120"/>
    <d v="2016-05-05T16:36:36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3"/>
    <x v="3121"/>
    <d v="2014-09-26T11:18:55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"/>
    <x v="3122"/>
    <d v="2016-11-09T18:22:12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"/>
    <x v="3123"/>
    <d v="2016-07-09T18:49:58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3"/>
    <x v="3124"/>
    <d v="2015-02-02T13:43:21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0"/>
    <x v="3125"/>
    <d v="2016-01-06T23:57:52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"/>
    <x v="3126"/>
    <d v="2016-03-27T18:26:0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0"/>
    <x v="3127"/>
    <d v="2015-03-01T15:33:49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1"/>
    <x v="3128"/>
    <d v="2017-03-16T13:49:0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"/>
    <x v="3129"/>
    <d v="2017-04-18T14:13:39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1"/>
    <x v="3130"/>
    <d v="2017-04-13T23:59:00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1"/>
    <x v="3131"/>
    <d v="2017-04-08T07:54:05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"/>
    <x v="3132"/>
    <d v="2017-04-21T02:24:2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"/>
    <x v="3133"/>
    <d v="2017-03-24T07:33:54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1"/>
    <x v="3134"/>
    <d v="2017-03-27T11:16:59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1"/>
    <x v="3135"/>
    <d v="2017-04-03T22:38:41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1"/>
    <x v="3136"/>
    <d v="2017-03-31T17:59:0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1"/>
    <x v="3137"/>
    <d v="2017-05-03T14:12:00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"/>
    <x v="3138"/>
    <d v="2017-04-03T10:30:07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1"/>
    <x v="3139"/>
    <d v="2017-03-24T23:33:0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"/>
    <x v="3140"/>
    <d v="2017-04-07T11:15:0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1"/>
    <x v="3141"/>
    <d v="2017-04-16T15:00:0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1"/>
    <x v="3142"/>
    <d v="2017-03-19T06:18:59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"/>
    <x v="3143"/>
    <d v="2017-04-09T03:35:56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1"/>
    <x v="3144"/>
    <d v="2017-03-19T01:00:00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"/>
    <x v="3145"/>
    <d v="2017-03-27T18:58:54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1"/>
    <x v="3146"/>
    <d v="2017-04-16T10:22:46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3"/>
    <x v="3147"/>
    <d v="2014-11-06T19:15:55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3"/>
    <x v="3148"/>
    <d v="2014-09-30T23:00:00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5"/>
    <x v="3149"/>
    <d v="2012-12-06T21:00:0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7"/>
    <x v="3150"/>
    <d v="2011-01-24T23:00:0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3"/>
    <x v="3151"/>
    <d v="2014-09-10T15:09:3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4"/>
    <x v="3152"/>
    <d v="2013-11-02T15:49:27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6"/>
    <x v="3153"/>
    <d v="2011-04-30T23:59:00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5"/>
    <x v="3154"/>
    <d v="2012-04-01T15:00:58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5"/>
    <x v="3155"/>
    <d v="2012-12-20T06:58:4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5"/>
    <x v="3156"/>
    <d v="2012-06-01T17:52:24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3"/>
    <x v="3157"/>
    <d v="2014-07-19T00:00:00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4"/>
    <x v="3158"/>
    <d v="2013-07-22T15:09:12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6"/>
    <x v="3159"/>
    <d v="2012-01-18T18:00:00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3"/>
    <x v="3160"/>
    <d v="2014-08-12T23:59: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3"/>
    <x v="3161"/>
    <d v="2014-10-15T07:52:02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3"/>
    <x v="3162"/>
    <d v="2014-07-06T21:00:00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3"/>
    <x v="3163"/>
    <d v="2014-06-15T13:05:25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3"/>
    <x v="3164"/>
    <d v="2014-06-09T14:20:15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6"/>
    <x v="3165"/>
    <d v="2011-05-02T22:59:00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3"/>
    <x v="3166"/>
    <d v="2014-11-26T02:59:00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3"/>
    <x v="3167"/>
    <d v="2014-08-01T23:13:01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3"/>
    <x v="3168"/>
    <d v="2014-06-13T17:00:00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4"/>
    <x v="3169"/>
    <d v="2013-12-12T23:59:0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3"/>
    <x v="3170"/>
    <d v="2014-07-01T23:00:00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"/>
    <x v="3171"/>
    <d v="2016-05-06T09:35:58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5"/>
    <x v="3172"/>
    <d v="2012-02-14T12:31:08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3"/>
    <x v="3173"/>
    <d v="2014-09-26T16:04:52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3"/>
    <x v="3174"/>
    <d v="2014-08-25T15:45:08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7"/>
    <x v="3175"/>
    <d v="2011-02-17T16:17:07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4"/>
    <x v="3176"/>
    <d v="2013-08-18T10:00:00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3"/>
    <x v="3177"/>
    <d v="2014-06-21T11:00:0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3"/>
    <x v="3178"/>
    <d v="2014-07-16T09:31:1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4"/>
    <x v="3179"/>
    <d v="2013-05-06T11:51:11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3"/>
    <x v="3180"/>
    <d v="2014-06-20T04:54:09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3"/>
    <x v="3181"/>
    <d v="2014-06-15T11:00:00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6"/>
    <x v="3182"/>
    <d v="2012-01-31T12:00:00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4"/>
    <x v="3183"/>
    <d v="2013-08-23T14:04:2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3"/>
    <x v="3184"/>
    <d v="2014-07-01T18:50:3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3"/>
    <x v="3185"/>
    <d v="2014-07-16T18:27:2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3"/>
    <x v="3186"/>
    <d v="2014-09-16T16:00:00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3"/>
    <x v="3187"/>
    <d v="2014-08-04T10:59:33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0"/>
    <x v="3188"/>
    <d v="2015-06-10T04:58:22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0"/>
    <x v="3189"/>
    <d v="2015-05-24T03:18:52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2"/>
    <x v="3190"/>
    <d v="2016-12-08T23:37:55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"/>
    <x v="3191"/>
    <d v="2016-08-16T13:07:49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0"/>
    <x v="3192"/>
    <d v="2015-02-28T17:00:00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0"/>
    <x v="3193"/>
    <d v="2015-02-20T18:14:16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0"/>
    <x v="3194"/>
    <d v="2015-07-26T20:29:58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0"/>
    <x v="3195"/>
    <d v="2015-02-12T09:15:42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0"/>
    <x v="3196"/>
    <d v="2015-08-01T09:00:0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0"/>
    <x v="3197"/>
    <d v="2015-02-04T06:50:1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0"/>
    <x v="3198"/>
    <d v="2015-02-16T05:11:1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3"/>
    <x v="3199"/>
    <d v="2014-09-06T16:00:00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2"/>
    <x v="3200"/>
    <d v="2016-04-30T00:34:0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"/>
    <x v="3201"/>
    <d v="2014-08-31T13:24:37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0"/>
    <x v="3202"/>
    <d v="2015-12-14T00:59:00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0"/>
    <x v="3203"/>
    <d v="2015-09-25T18:43:42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0"/>
    <x v="3204"/>
    <d v="2015-07-17T11:14:0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0"/>
    <x v="3205"/>
    <d v="2015-05-01T03:59:3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0"/>
    <x v="3206"/>
    <d v="2015-09-19T01:37:31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0"/>
    <x v="3207"/>
    <d v="2015-04-23T00:40:0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3"/>
    <x v="3208"/>
    <d v="2014-07-28T09:31:17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3"/>
    <x v="3209"/>
    <d v="2014-06-20T18:00:00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5"/>
    <x v="3210"/>
    <d v="2012-05-31T22:59:00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3"/>
    <x v="3211"/>
    <d v="2014-08-14T21:00:00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3"/>
    <x v="3212"/>
    <d v="2014-08-08T14:05:51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0"/>
    <x v="3213"/>
    <d v="2015-07-26T13:19:19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0"/>
    <x v="3214"/>
    <d v="2016-01-05T18:55:00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0"/>
    <x v="3215"/>
    <d v="2015-09-09T22:59:00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0"/>
    <x v="3216"/>
    <d v="2015-07-11T09:30:00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"/>
    <x v="3217"/>
    <d v="2016-11-04T08:06:24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3"/>
    <x v="3218"/>
    <d v="2014-12-30T19:00:00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0"/>
    <x v="3219"/>
    <d v="2015-03-22T17:35:47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1"/>
    <x v="3220"/>
    <d v="2017-03-12T16:00:00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0"/>
    <x v="3221"/>
    <d v="2015-07-05T11:43:2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0"/>
    <x v="3222"/>
    <d v="2015-10-24T16:29:00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0"/>
    <x v="3223"/>
    <d v="2015-08-20T15:02:5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"/>
    <x v="3224"/>
    <d v="2017-01-10T00:00:00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"/>
    <x v="3225"/>
    <d v="2016-06-03T16:00:00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0"/>
    <x v="3226"/>
    <d v="2015-10-30T09:00:12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2"/>
    <x v="3227"/>
    <d v="2017-01-17T16:10:36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0"/>
    <x v="3228"/>
    <d v="2015-12-16T23:59:0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3"/>
    <x v="3229"/>
    <d v="2014-11-20T02:59:58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3"/>
    <x v="3230"/>
    <d v="2014-09-30T22:59:00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2"/>
    <x v="3231"/>
    <d v="2016-04-16T17:39:07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"/>
    <x v="3232"/>
    <d v="2016-05-03T22:59:00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1"/>
    <x v="3233"/>
    <d v="2017-03-02T14:19:1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"/>
    <x v="3234"/>
    <d v="2017-02-01T18:31:00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"/>
    <x v="3235"/>
    <d v="2016-07-01T03:20:5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"/>
    <x v="3236"/>
    <d v="2016-12-28T17:00:33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0"/>
    <x v="3237"/>
    <d v="2015-09-28T22:59:00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0"/>
    <x v="3238"/>
    <d v="2015-07-01T07:14:58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0"/>
    <x v="3239"/>
    <d v="2015-10-25T18:59: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1"/>
    <x v="3240"/>
    <d v="2017-02-16T18:00:00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3"/>
    <x v="3241"/>
    <d v="2014-10-14T01:59:00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3"/>
    <x v="3242"/>
    <d v="2014-09-19T13:08:1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0"/>
    <x v="3243"/>
    <d v="2015-10-08T19:00:00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"/>
    <x v="3244"/>
    <d v="2016-12-01T12:39:42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0"/>
    <x v="3245"/>
    <d v="2015-06-11T21:00:00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0"/>
    <x v="3246"/>
    <d v="2015-09-11T22:59:00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0"/>
    <x v="3247"/>
    <d v="2015-07-12T05:25:12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0"/>
    <x v="3248"/>
    <d v="2015-04-04T15:19:1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0"/>
    <x v="3249"/>
    <d v="2015-06-20T12:55:1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3"/>
    <x v="3250"/>
    <d v="2014-11-05T13:48:44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0"/>
    <x v="3251"/>
    <d v="2015-06-21T12:32:46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"/>
    <x v="3252"/>
    <d v="2016-09-07T06:20:40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2"/>
    <x v="3253"/>
    <d v="2016-09-07T22:45:00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0"/>
    <x v="3254"/>
    <d v="2015-03-25T20:03:29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3"/>
    <x v="3255"/>
    <d v="2014-10-07T13:26:1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0"/>
    <x v="3256"/>
    <d v="2015-06-10T22:59:00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1"/>
    <x v="3257"/>
    <d v="2017-02-22T08:25:52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3"/>
    <x v="3258"/>
    <d v="2015-01-08T16:17:4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"/>
    <x v="3259"/>
    <d v="2016-09-30T22:59:00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0"/>
    <x v="3260"/>
    <d v="2015-11-30T12:08:3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0"/>
    <x v="3261"/>
    <d v="2015-07-16T12:24:3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3"/>
    <x v="3262"/>
    <d v="2014-12-21T23:00:0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0"/>
    <x v="3263"/>
    <d v="2015-10-30T16:00:00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0"/>
    <x v="3264"/>
    <d v="2015-01-28T17:00:00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0"/>
    <x v="3265"/>
    <d v="2015-12-03T12:00:00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0"/>
    <x v="3266"/>
    <d v="2015-06-12T16:00:00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0"/>
    <x v="3267"/>
    <d v="2015-07-17T13:11:00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"/>
    <x v="3268"/>
    <d v="2016-08-24T16:42:0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0"/>
    <x v="3269"/>
    <d v="2015-06-16T06:00:0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0"/>
    <x v="3270"/>
    <d v="2015-07-12T07:47:45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3"/>
    <x v="3271"/>
    <d v="2014-11-02T06:29:35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0"/>
    <x v="3272"/>
    <d v="2015-11-06T08:00:09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"/>
    <x v="3273"/>
    <d v="2016-09-14T14:00:00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"/>
    <x v="3274"/>
    <d v="2016-03-15T16:00:00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0"/>
    <x v="3275"/>
    <d v="2015-02-08T23:30:00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"/>
    <x v="3276"/>
    <d v="2016-03-31T22:59: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3"/>
    <x v="3277"/>
    <d v="2014-11-18T12:23:2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0"/>
    <x v="3278"/>
    <d v="2015-05-30T15:21:43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"/>
    <x v="3279"/>
    <d v="2016-03-31T20:27:39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0"/>
    <x v="3280"/>
    <d v="2015-06-01T00:00:00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0"/>
    <x v="3281"/>
    <d v="2015-09-01T19:28:25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"/>
    <x v="3282"/>
    <d v="2016-04-28T23:39:4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"/>
    <x v="3283"/>
    <d v="2016-02-10T16:00:0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"/>
    <x v="3284"/>
    <d v="2016-01-29T00:59:00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1"/>
    <x v="3285"/>
    <d v="2017-02-28T00:00:00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"/>
    <x v="3286"/>
    <d v="2016-08-15T15:09:4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0"/>
    <x v="3287"/>
    <d v="2015-11-28T13:00:28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"/>
    <x v="3288"/>
    <d v="2016-06-20T18:00:00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1"/>
    <x v="3289"/>
    <d v="2017-02-20T03:50: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1"/>
    <x v="3290"/>
    <d v="2017-03-11T07:21:31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0"/>
    <x v="3291"/>
    <d v="2015-09-16T22:59:0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0"/>
    <x v="3292"/>
    <d v="2015-12-04T14:29:08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1"/>
    <x v="3293"/>
    <d v="2017-03-04T05:12:32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0"/>
    <x v="3294"/>
    <d v="2015-06-16T07:59:14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"/>
    <x v="3295"/>
    <d v="2016-09-26T05:37:09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0"/>
    <x v="3296"/>
    <d v="2015-11-22T17:00:00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0"/>
    <x v="3297"/>
    <d v="2015-07-27T17:59:00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0"/>
    <x v="3298"/>
    <d v="2015-09-12T19:00:0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0"/>
    <x v="3299"/>
    <d v="2015-10-14T17:01:03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0"/>
    <x v="3300"/>
    <d v="2015-04-29T12:51:0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2"/>
    <x v="3301"/>
    <d v="2016-08-01T01:59:00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"/>
    <x v="3302"/>
    <d v="2016-12-07T03:26:16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0"/>
    <x v="3303"/>
    <d v="2015-03-28T09:38:0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"/>
    <x v="3304"/>
    <d v="2016-12-22T09:59:1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0"/>
    <x v="3305"/>
    <d v="2015-07-31T15:32:28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"/>
    <x v="3306"/>
    <d v="2016-06-09T22:00:00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"/>
    <x v="3307"/>
    <d v="2016-05-14T20:22:1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"/>
    <x v="3308"/>
    <d v="2016-04-13T16:02:45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2"/>
    <x v="3309"/>
    <d v="2016-10-16T10:36:18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0"/>
    <x v="3310"/>
    <d v="2015-10-06T17:17:05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0"/>
    <x v="3311"/>
    <d v="2015-10-17T02:00:10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"/>
    <x v="3312"/>
    <d v="2016-11-11T17:00: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"/>
    <x v="3313"/>
    <d v="2016-01-26T20:00:00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0"/>
    <x v="3314"/>
    <d v="2015-05-08T15:05:00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"/>
    <x v="3315"/>
    <d v="2016-05-06T02:17:2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3"/>
    <x v="3316"/>
    <d v="2014-08-08T08:54:00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"/>
    <x v="3317"/>
    <d v="2016-06-07T19:57:04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"/>
    <x v="3318"/>
    <d v="2016-04-10T21:30:00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3"/>
    <x v="3319"/>
    <d v="2015-01-31T09:03:06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"/>
    <x v="3320"/>
    <d v="2016-06-21T20:05:57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3"/>
    <x v="3321"/>
    <d v="2014-10-15T22:59:00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"/>
    <x v="3322"/>
    <d v="2016-06-21T22:55:00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"/>
    <x v="3323"/>
    <d v="2016-09-25T03:46:48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"/>
    <x v="3324"/>
    <d v="2016-06-05T08:59:50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0"/>
    <x v="3325"/>
    <d v="2015-04-05T12:51:17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0"/>
    <x v="3326"/>
    <d v="2015-03-08T11:08:2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"/>
    <x v="3327"/>
    <d v="2016-05-08T03:59:26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3"/>
    <x v="3328"/>
    <d v="2014-07-04T20:00:00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3"/>
    <x v="3329"/>
    <d v="2014-07-27T18:00:00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0"/>
    <x v="3330"/>
    <d v="2015-04-01T15:17:48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0"/>
    <x v="3331"/>
    <d v="2015-10-06T11:44:46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3"/>
    <x v="3332"/>
    <d v="2014-07-19T15:38:5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0"/>
    <x v="3333"/>
    <d v="2015-06-15T11:14:40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0"/>
    <x v="3334"/>
    <d v="2015-07-30T07:30:2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3"/>
    <x v="3335"/>
    <d v="2014-08-03T18:00:00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2"/>
    <x v="3336"/>
    <d v="2016-04-05T03:34:06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3"/>
    <x v="3337"/>
    <d v="2014-10-10T16:00:00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1"/>
    <x v="3338"/>
    <d v="2017-02-24T08:48:00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"/>
    <x v="3339"/>
    <d v="2016-07-28T10:58:38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"/>
    <x v="3340"/>
    <d v="2016-12-06T18:22:34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"/>
    <x v="3341"/>
    <d v="2016-06-12T12:00: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0"/>
    <x v="3342"/>
    <d v="2015-03-31T23:59:00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2"/>
    <x v="3343"/>
    <d v="2016-04-13T08:18:00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3"/>
    <x v="3344"/>
    <d v="2014-08-29T23:48:13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0"/>
    <x v="3345"/>
    <d v="2015-04-17T19:37:0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0"/>
    <x v="3346"/>
    <d v="2015-02-25T19:35: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"/>
    <x v="3347"/>
    <d v="2016-05-08T16:00:00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"/>
    <x v="3348"/>
    <d v="2016-04-29T22:59:00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"/>
    <x v="3349"/>
    <d v="2016-06-13T12:00:00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0"/>
    <x v="3350"/>
    <d v="2015-11-29T18:00:00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3"/>
    <x v="3351"/>
    <d v="2014-07-23T06:00:0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"/>
    <x v="3352"/>
    <d v="2016-07-01T18:00:00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"/>
    <x v="3353"/>
    <d v="2016-05-02T18:00:00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0"/>
    <x v="3354"/>
    <d v="2015-10-28T23:01:0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"/>
    <x v="3355"/>
    <d v="2016-05-10T06:17:00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"/>
    <x v="3356"/>
    <d v="2016-07-15T14:34:32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3"/>
    <x v="3357"/>
    <d v="2014-08-01T05:01: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3"/>
    <x v="3358"/>
    <d v="2014-11-19T03:27:5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1"/>
    <x v="3359"/>
    <d v="2017-02-24T20:22:14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"/>
    <x v="3360"/>
    <d v="2016-12-14T10:59:00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3"/>
    <x v="3361"/>
    <d v="2014-09-01T10:59:00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0"/>
    <x v="3362"/>
    <d v="2015-03-06T23:55:00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3"/>
    <x v="3363"/>
    <d v="2014-08-19T11:00:00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"/>
    <x v="3364"/>
    <d v="2016-03-15T16:00:00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0"/>
    <x v="3365"/>
    <d v="2015-12-12T21:26:32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0"/>
    <x v="3366"/>
    <d v="2015-05-12T20:37:17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0"/>
    <x v="3367"/>
    <d v="2015-08-01T17:24:54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3"/>
    <x v="3368"/>
    <d v="2015-01-01T00:00:00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"/>
    <x v="3369"/>
    <d v="2017-01-14T19:59:40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"/>
    <x v="3370"/>
    <d v="2016-12-17T03:00:00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0"/>
    <x v="3371"/>
    <d v="2015-12-02T15:59:2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3"/>
    <x v="3372"/>
    <d v="2014-08-24T23:59:00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0"/>
    <x v="3373"/>
    <d v="2015-07-18T11:00:00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0"/>
    <x v="3374"/>
    <d v="2015-10-28T12:33:3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3"/>
    <x v="3375"/>
    <d v="2014-05-18T09:39:33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0"/>
    <x v="3376"/>
    <d v="2015-04-25T10:49:54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0"/>
    <x v="3377"/>
    <d v="2015-03-20T11:56:00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3"/>
    <x v="3378"/>
    <d v="2014-08-31T08:08:0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0"/>
    <x v="3379"/>
    <d v="2015-08-26T18:00:00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3"/>
    <x v="3380"/>
    <d v="2014-11-29T18:52:58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0"/>
    <x v="3381"/>
    <d v="2015-03-10T22:26:23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"/>
    <x v="3382"/>
    <d v="2016-08-01T17:59:00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"/>
    <x v="3383"/>
    <d v="2016-06-23T13:47:00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0"/>
    <x v="3384"/>
    <d v="2015-11-20T22:00:00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3"/>
    <x v="3385"/>
    <d v="2014-12-10T15:49:12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3"/>
    <x v="3386"/>
    <d v="2014-12-03T10:28:26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3"/>
    <x v="3387"/>
    <d v="2014-12-14T13:18:08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0"/>
    <x v="3388"/>
    <d v="2015-06-18T06:04: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"/>
    <x v="3389"/>
    <d v="2016-06-03T08:31:22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3"/>
    <x v="3390"/>
    <d v="2014-07-10T13:35:45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3"/>
    <x v="3391"/>
    <d v="2014-08-08T17:28:00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2"/>
    <x v="3392"/>
    <d v="2016-05-06T15:17:35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3"/>
    <x v="3393"/>
    <d v="2014-11-05T19:46:00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3"/>
    <x v="3394"/>
    <d v="2014-07-27T09:17:2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0"/>
    <x v="3395"/>
    <d v="2015-05-30T13:10:00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3"/>
    <x v="3396"/>
    <d v="2014-05-31T22:59:00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2"/>
    <x v="3397"/>
    <d v="2016-02-18T17:00:0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3"/>
    <x v="3398"/>
    <d v="2014-11-21T12:00: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0"/>
    <x v="3399"/>
    <d v="2015-02-21T17:05:2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3"/>
    <x v="3400"/>
    <d v="2014-08-28T17:53:34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0"/>
    <x v="3401"/>
    <d v="2015-08-07T12:22:26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0"/>
    <x v="3402"/>
    <d v="2015-11-11T21:31:00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0"/>
    <x v="3403"/>
    <d v="2015-06-25T06:05:24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0"/>
    <x v="3404"/>
    <d v="2015-06-17T07:05:0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"/>
    <x v="3405"/>
    <d v="2016-03-01T18:59:00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3"/>
    <x v="3406"/>
    <d v="2014-07-16T06:49:36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3"/>
    <x v="3407"/>
    <d v="2014-07-06T05:08:09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3"/>
    <x v="3408"/>
    <d v="2014-07-18T18:48:24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"/>
    <x v="3409"/>
    <d v="2016-07-31T15:58:00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"/>
    <x v="3410"/>
    <d v="2016-06-06T02:00:00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0"/>
    <x v="3411"/>
    <d v="2015-10-07T19:32:52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3"/>
    <x v="3412"/>
    <d v="2014-09-27T18:01:02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0"/>
    <x v="3413"/>
    <d v="2015-02-27T23:59:0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"/>
    <x v="3414"/>
    <d v="2016-12-01T02:59:00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"/>
    <x v="3415"/>
    <d v="2016-04-17T18:30: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0"/>
    <x v="3416"/>
    <d v="2015-04-23T13:30:00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3"/>
    <x v="3417"/>
    <d v="2014-10-25T19:43: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3"/>
    <x v="3418"/>
    <d v="2014-05-23T15:01:47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"/>
    <x v="3419"/>
    <d v="2016-04-06T16:30:00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"/>
    <x v="3420"/>
    <d v="2016-02-13T19:00:00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0"/>
    <x v="3421"/>
    <d v="2015-03-04T13:59:23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0"/>
    <x v="3422"/>
    <d v="2015-12-13T19:00:00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0"/>
    <x v="3423"/>
    <d v="2015-04-24T16:52:21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0"/>
    <x v="3424"/>
    <d v="2015-02-05T01:59:00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3"/>
    <x v="3425"/>
    <d v="2014-10-04T09:48:5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3"/>
    <x v="3426"/>
    <d v="2014-09-20T21:00:00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3"/>
    <x v="3427"/>
    <d v="2014-07-02T10:29:12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0"/>
    <x v="3428"/>
    <d v="2015-02-28T12:00:00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2"/>
    <x v="3429"/>
    <d v="2016-11-01T19:31:01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3"/>
    <x v="3430"/>
    <d v="2014-07-30T17:41:41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3"/>
    <x v="3431"/>
    <d v="2014-08-18T12:32:33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"/>
    <x v="3432"/>
    <d v="2016-02-05T17:00:00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3"/>
    <x v="3433"/>
    <d v="2014-06-16T22:00:0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3"/>
    <x v="3434"/>
    <d v="2014-07-10T04:07:49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"/>
    <x v="3435"/>
    <d v="2016-08-06T22:00:0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3"/>
    <x v="3436"/>
    <d v="2014-08-21T11:28:00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0"/>
    <x v="3437"/>
    <d v="2015-08-19T12:03:4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0"/>
    <x v="3438"/>
    <d v="2015-05-02T16:00:00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"/>
    <x v="3439"/>
    <d v="2016-01-18T23:59:00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3"/>
    <x v="3440"/>
    <d v="2014-07-11T11:15:00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0"/>
    <x v="3441"/>
    <d v="2015-11-13T15:17:00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0"/>
    <x v="3442"/>
    <d v="2015-05-30T15:11:1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3"/>
    <x v="3443"/>
    <d v="2014-09-09T07:35:46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"/>
    <x v="3444"/>
    <d v="2016-06-08T08:59:00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0"/>
    <x v="3445"/>
    <d v="2015-10-23T07:43:56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0"/>
    <x v="3446"/>
    <d v="2015-02-05T07:20:00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"/>
    <x v="3447"/>
    <d v="2016-03-18T15:20:12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3"/>
    <x v="3448"/>
    <d v="2014-12-16T21:51:29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"/>
    <x v="3449"/>
    <d v="2016-07-08T23:00:00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0"/>
    <x v="3450"/>
    <d v="2015-04-02T10:54:31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0"/>
    <x v="3451"/>
    <d v="2015-04-21T12:22:07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3"/>
    <x v="3452"/>
    <d v="2014-07-22T22:59:0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2"/>
    <x v="3453"/>
    <d v="2016-08-13T18:29:16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3"/>
    <x v="3454"/>
    <d v="2014-07-31T11:45:59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"/>
    <x v="3455"/>
    <d v="2016-10-13T13:00:27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3"/>
    <x v="3456"/>
    <d v="2014-08-01T01:59:00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0"/>
    <x v="3457"/>
    <d v="2015-02-12T00:59:00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0"/>
    <x v="3458"/>
    <d v="2015-02-02T23:27:00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"/>
    <x v="3459"/>
    <d v="2016-05-20T06:31:00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3"/>
    <x v="3460"/>
    <d v="2014-08-15T07:39:12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"/>
    <x v="3461"/>
    <d v="2016-10-28T22:00:00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0"/>
    <x v="3462"/>
    <d v="2015-07-10T13:00:00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"/>
    <x v="3463"/>
    <d v="2016-10-10T22:59:0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"/>
    <x v="3464"/>
    <d v="2016-08-22T22:07:17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0"/>
    <x v="3465"/>
    <d v="2015-08-09T11:00:00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"/>
    <x v="3466"/>
    <d v="2016-04-19T18:27:30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0"/>
    <x v="3467"/>
    <d v="2015-03-20T10:07:12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"/>
    <x v="3468"/>
    <d v="2016-09-20T22:00:00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"/>
    <x v="3469"/>
    <d v="2016-04-28T10:24:05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2"/>
    <x v="3470"/>
    <d v="2016-07-15T16:38:0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3"/>
    <x v="3471"/>
    <d v="2014-08-31T15:00:00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3"/>
    <x v="3472"/>
    <d v="2014-11-06T00:59:00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0"/>
    <x v="3473"/>
    <d v="2015-03-20T15:27: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"/>
    <x v="3474"/>
    <d v="2016-07-20T07:02:1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3"/>
    <x v="3475"/>
    <d v="2014-11-02T19:00:00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"/>
    <x v="3476"/>
    <d v="2014-10-26T22:00: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0"/>
    <x v="3477"/>
    <d v="2015-05-16T22:00:00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0"/>
    <x v="3478"/>
    <d v="2015-03-16T16:00:00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3"/>
    <x v="3479"/>
    <d v="2014-06-21T15:31:20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0"/>
    <x v="3480"/>
    <d v="2015-07-10T16:00:00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3"/>
    <x v="3481"/>
    <d v="2015-01-02T00:56:2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"/>
    <x v="3482"/>
    <d v="2014-07-06T13:31:06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3"/>
    <x v="3483"/>
    <d v="2014-07-03T11:03:0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"/>
    <x v="3484"/>
    <d v="2016-06-15T13:14:59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"/>
    <x v="3485"/>
    <d v="2016-02-02T11:38:00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0"/>
    <x v="3486"/>
    <d v="2015-06-03T01:59:00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0"/>
    <x v="3487"/>
    <d v="2015-06-24T17:34:1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0"/>
    <x v="3488"/>
    <d v="2015-04-17T11:00:00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3"/>
    <x v="3489"/>
    <d v="2014-05-24T16:00:00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2"/>
    <x v="3490"/>
    <d v="2016-04-13T14:15:24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0"/>
    <x v="3491"/>
    <d v="2015-05-18T00:59:44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0"/>
    <x v="3492"/>
    <d v="2015-10-25T19:13:1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3"/>
    <x v="3493"/>
    <d v="2014-08-17T00:11: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"/>
    <x v="3494"/>
    <d v="2016-11-26T01:00: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3"/>
    <x v="3495"/>
    <d v="2014-11-01T12:18:00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"/>
    <x v="3496"/>
    <d v="2016-09-11T15:19:26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"/>
    <x v="3497"/>
    <d v="2016-06-02T17:00:00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"/>
    <x v="3498"/>
    <d v="2016-05-28T16:44:0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0"/>
    <x v="3499"/>
    <d v="2015-07-01T01:59:00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"/>
    <x v="3500"/>
    <d v="2016-03-06T23:59:00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0"/>
    <x v="3501"/>
    <d v="2015-09-11T13:19:55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"/>
    <x v="3502"/>
    <d v="2016-03-15T22:59:00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"/>
    <x v="3503"/>
    <d v="2016-07-24T06:28:48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0"/>
    <x v="3504"/>
    <d v="2015-11-19T13:58:1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3"/>
    <x v="3505"/>
    <d v="2014-05-12T23:00:00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3"/>
    <x v="3506"/>
    <d v="2014-08-23T12:37:2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2"/>
    <x v="3507"/>
    <d v="2016-05-31T17:08:57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2"/>
    <x v="3508"/>
    <d v="2016-05-10T16:00:0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3"/>
    <x v="3509"/>
    <d v="2014-11-20T23:55:00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3"/>
    <x v="3510"/>
    <d v="2014-07-02T09:54:0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3"/>
    <x v="3511"/>
    <d v="2014-11-07T13:30:00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0"/>
    <x v="3512"/>
    <d v="2015-04-23T06:53:12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3"/>
    <x v="3513"/>
    <d v="2014-06-03T23:59:00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0"/>
    <x v="3514"/>
    <d v="2015-02-01T23:59:0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0"/>
    <x v="3515"/>
    <d v="2015-05-31T13:32:51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3"/>
    <x v="3516"/>
    <d v="2014-09-07T22:00: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3"/>
    <x v="3517"/>
    <d v="2014-07-04T06:00: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3"/>
    <x v="3518"/>
    <d v="2014-10-02T09:21:00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0"/>
    <x v="3519"/>
    <d v="2015-03-04T09:22:3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0"/>
    <x v="3520"/>
    <d v="2015-09-06T08:47:00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3"/>
    <x v="3521"/>
    <d v="2014-09-29T03:40:20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0"/>
    <x v="3522"/>
    <d v="2015-09-15T05:06: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"/>
    <x v="3523"/>
    <d v="2016-09-25T18:00:00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3"/>
    <x v="3524"/>
    <d v="2014-09-12T23:00:00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0"/>
    <x v="3525"/>
    <d v="2015-08-09T11:00:00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"/>
    <x v="3526"/>
    <d v="2016-04-28T00:59:00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0"/>
    <x v="3527"/>
    <d v="2015-07-10T22:59:00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"/>
    <x v="3528"/>
    <d v="2017-01-18T07:01:58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0"/>
    <x v="3529"/>
    <d v="2015-07-12T20:00:00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2"/>
    <x v="3530"/>
    <d v="2016-04-10T15:00: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"/>
    <x v="3531"/>
    <d v="2016-06-30T10:42:14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3"/>
    <x v="3532"/>
    <d v="2014-09-17T22:59:00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0"/>
    <x v="3533"/>
    <d v="2015-11-11T14:16:07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0"/>
    <x v="3534"/>
    <d v="2015-10-01T10:00:23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0"/>
    <x v="3535"/>
    <d v="2015-10-02T13:00:0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0"/>
    <x v="3536"/>
    <d v="2015-12-20T06:59:00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3"/>
    <x v="3537"/>
    <d v="2014-11-17T02:59:0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"/>
    <x v="3538"/>
    <d v="2016-08-17T05:05:40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"/>
    <x v="3539"/>
    <d v="2016-09-08T13:08:42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"/>
    <x v="3540"/>
    <d v="2016-06-25T19:04:51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0"/>
    <x v="3541"/>
    <d v="2015-08-31T12:31:1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3"/>
    <x v="3542"/>
    <d v="2014-09-07T09:23:42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0"/>
    <x v="3543"/>
    <d v="2015-06-25T13:07:39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0"/>
    <x v="3544"/>
    <d v="2015-03-07T14:57:37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0"/>
    <x v="3545"/>
    <d v="2015-04-11T14:22:39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0"/>
    <x v="3546"/>
    <d v="2015-03-31T22:59:00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"/>
    <x v="3547"/>
    <d v="2016-05-13T22:59:00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"/>
    <x v="3548"/>
    <d v="2016-03-04T20:00:00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0"/>
    <x v="3549"/>
    <d v="2015-09-04T04:27:53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"/>
    <x v="3550"/>
    <d v="2016-05-02T16:26:3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3"/>
    <x v="3551"/>
    <d v="2014-05-22T17:07:00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3"/>
    <x v="3552"/>
    <d v="2014-06-28T09:05:24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0"/>
    <x v="3553"/>
    <d v="2015-08-11T19:00:00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0"/>
    <x v="3554"/>
    <d v="2015-02-11T12:00:0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2"/>
    <x v="3555"/>
    <d v="2016-11-17T06:36:34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3"/>
    <x v="3556"/>
    <d v="2014-08-17T10:35:24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3"/>
    <x v="3557"/>
    <d v="2014-05-05T01:38:3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0"/>
    <x v="3558"/>
    <d v="2015-06-26T16:00:00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0"/>
    <x v="3559"/>
    <d v="2015-07-31T03:58:00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0"/>
    <x v="3560"/>
    <d v="2015-05-26T21:45:00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0"/>
    <x v="3561"/>
    <d v="2015-08-05T13:36:00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"/>
    <x v="3562"/>
    <d v="2016-03-13T17:00:00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"/>
    <x v="3563"/>
    <d v="2016-08-01T14:00:00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0"/>
    <x v="3564"/>
    <d v="2015-10-05T11:00:0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3"/>
    <x v="3565"/>
    <d v="2014-12-31T12:50:08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3"/>
    <x v="3566"/>
    <d v="2015-01-23T07:11:23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0"/>
    <x v="3567"/>
    <d v="2015-06-10T14:27:24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3"/>
    <x v="3568"/>
    <d v="2014-09-17T12:46:34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3"/>
    <x v="3569"/>
    <d v="2015-01-08T11:31:36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3"/>
    <x v="3570"/>
    <d v="2014-12-31T02:00: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3"/>
    <x v="3571"/>
    <d v="2014-10-30T15:36:53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0"/>
    <x v="3572"/>
    <d v="2015-06-21T08:41:22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3"/>
    <x v="3573"/>
    <d v="2014-11-08T05:00:46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3"/>
    <x v="3574"/>
    <d v="2014-11-13T18:37:28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"/>
    <x v="3575"/>
    <d v="2016-08-10T22:59:00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2"/>
    <x v="3576"/>
    <d v="2016-12-05T09:10:54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0"/>
    <x v="3577"/>
    <d v="2015-04-26T01:28:0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"/>
    <x v="3578"/>
    <d v="2016-04-30T12:36:17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2"/>
    <x v="3579"/>
    <d v="2016-03-31T12:17:36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0"/>
    <x v="3580"/>
    <d v="2015-02-28T23:59:00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3"/>
    <x v="3581"/>
    <d v="2014-07-30T06:18:3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"/>
    <x v="3582"/>
    <d v="2016-04-04T21:18:02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2"/>
    <x v="3583"/>
    <d v="2016-04-18T04:13:2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0"/>
    <x v="3584"/>
    <d v="2015-07-13T02:35:44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3"/>
    <x v="3585"/>
    <d v="2014-12-21T12:11:30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"/>
    <x v="3586"/>
    <d v="2016-09-23T11:44:30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"/>
    <x v="3587"/>
    <d v="2016-06-27T14:00:0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0"/>
    <x v="3588"/>
    <d v="2015-04-29T18:00:0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0"/>
    <x v="3589"/>
    <d v="2015-05-26T10:32:27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3"/>
    <x v="3590"/>
    <d v="2014-10-20T03:00:34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3"/>
    <x v="3591"/>
    <d v="2015-01-23T23:59:0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3"/>
    <x v="3592"/>
    <d v="2015-02-10T23:59:00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3"/>
    <x v="3593"/>
    <d v="2015-01-05T15:26:00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"/>
    <x v="3594"/>
    <d v="2016-09-03T20:36:22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0"/>
    <x v="3595"/>
    <d v="2015-03-13T01:59:00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3"/>
    <x v="3596"/>
    <d v="2014-08-26T12:09:42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"/>
    <x v="3597"/>
    <d v="2016-03-03T00:59:00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3"/>
    <x v="3598"/>
    <d v="2014-09-02T23:59:00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0"/>
    <x v="3599"/>
    <d v="2015-08-29T19:00:00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"/>
    <x v="3600"/>
    <d v="2016-10-13T15:22:44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3"/>
    <x v="3601"/>
    <d v="2015-01-16T18:58:02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"/>
    <x v="3602"/>
    <d v="2016-05-17T16:27:5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0"/>
    <x v="3603"/>
    <d v="2015-11-05T16:44:40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"/>
    <x v="3604"/>
    <d v="2016-04-29T01:59:00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2"/>
    <x v="3605"/>
    <d v="2016-02-13T14:02:06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"/>
    <x v="3606"/>
    <d v="2016-08-14T09:30:57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0"/>
    <x v="3607"/>
    <d v="2015-12-14T19:00:0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"/>
    <x v="3608"/>
    <d v="2016-06-17T09:00: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"/>
    <x v="3609"/>
    <d v="2016-03-30T17:48:0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0"/>
    <x v="3610"/>
    <d v="2015-08-17T05:22:16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0"/>
    <x v="3611"/>
    <d v="2015-04-08T03:53:21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3"/>
    <x v="3612"/>
    <d v="2014-06-09T12:26:51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"/>
    <x v="3613"/>
    <d v="2014-06-28T09:09:34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0"/>
    <x v="3614"/>
    <d v="2015-06-18T20:00:16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0"/>
    <x v="3615"/>
    <d v="2015-12-10T09:14:56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0"/>
    <x v="3616"/>
    <d v="2015-03-19T16:47:44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1"/>
    <x v="3617"/>
    <d v="2017-02-27T19:00:00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0"/>
    <x v="3618"/>
    <d v="2015-06-03T10:04:1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2"/>
    <x v="3619"/>
    <d v="2016-11-19T17:00:00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0"/>
    <x v="3620"/>
    <d v="2015-03-04T23:00:00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"/>
    <x v="3621"/>
    <d v="2016-09-30T16:00:00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3"/>
    <x v="3622"/>
    <d v="2014-09-27T22:23:00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3"/>
    <x v="3623"/>
    <d v="2014-07-26T02:00:0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"/>
    <x v="3624"/>
    <d v="2016-08-23T13:34:50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0"/>
    <x v="3625"/>
    <d v="2015-07-02T10:39:3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3"/>
    <x v="3626"/>
    <d v="2014-08-16T11:00:57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"/>
    <x v="3627"/>
    <d v="2016-05-20T22:59: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0"/>
    <x v="3628"/>
    <d v="2015-12-13T15:59:56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2"/>
    <x v="3629"/>
    <d v="2016-05-05T12:00:0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3"/>
    <x v="3630"/>
    <d v="2014-11-29T16:19:5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3"/>
    <x v="3631"/>
    <d v="2014-09-22T22:59:00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3"/>
    <x v="3632"/>
    <d v="2014-11-23T17:29:09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"/>
    <x v="3633"/>
    <d v="2016-11-18T20:00:00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"/>
    <x v="3634"/>
    <d v="2017-01-13T22:59:00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"/>
    <x v="3635"/>
    <d v="2016-04-20T16:11:1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0"/>
    <x v="3636"/>
    <d v="2015-09-14T11:40:29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3"/>
    <x v="3637"/>
    <d v="2015-01-01T11:48:5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0"/>
    <x v="3638"/>
    <d v="2015-04-19T10:08:5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2"/>
    <x v="3639"/>
    <d v="2016-10-07T10:11: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0"/>
    <x v="3640"/>
    <d v="2015-05-10T13:45:30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3"/>
    <x v="3641"/>
    <d v="2014-10-05T00:00:0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0"/>
    <x v="3642"/>
    <d v="2015-11-30T12:00: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0"/>
    <x v="3643"/>
    <d v="2015-11-16T23:27:19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"/>
    <x v="3644"/>
    <d v="2016-03-07T23:59:00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2"/>
    <x v="3645"/>
    <d v="2016-11-21T19:17:18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0"/>
    <x v="3646"/>
    <d v="2015-06-16T18:30:00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3647"/>
    <d v="2016-09-30T12:58:47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3"/>
    <x v="3648"/>
    <d v="2014-10-05T02:00:4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3"/>
    <x v="3649"/>
    <d v="2014-06-16T12:06:3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"/>
    <x v="3650"/>
    <d v="2016-02-02T06:29:44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3"/>
    <x v="3651"/>
    <d v="2014-08-10T10:59:00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"/>
    <x v="3652"/>
    <d v="2016-08-24T22:59:00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0"/>
    <x v="3653"/>
    <d v="2015-08-05T03:43:27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"/>
    <x v="3654"/>
    <d v="2016-04-03T12:00:00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0"/>
    <x v="3655"/>
    <d v="2015-07-18T01:59:00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1"/>
    <x v="3656"/>
    <d v="2017-02-01T17:59:00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"/>
    <x v="3657"/>
    <d v="2016-06-01T16:42:00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3"/>
    <x v="3658"/>
    <d v="2014-07-01T22:59:00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0"/>
    <x v="3659"/>
    <d v="2015-03-19T09:39:00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3"/>
    <x v="3660"/>
    <d v="2014-12-23T16:08:45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"/>
    <x v="3661"/>
    <d v="2016-04-09T23:00:0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0"/>
    <x v="3662"/>
    <d v="2015-03-30T23:16:5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2"/>
    <x v="3663"/>
    <d v="2016-12-21T06:50:3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"/>
    <x v="3664"/>
    <d v="2016-06-16T00:58:09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0"/>
    <x v="3665"/>
    <d v="2015-10-28T14:54:00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3"/>
    <x v="3666"/>
    <d v="2014-07-24T02:00: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0"/>
    <x v="3667"/>
    <d v="2015-07-18T18:16:5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0"/>
    <x v="3668"/>
    <d v="2015-07-23T13:33:00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0"/>
    <x v="3669"/>
    <d v="2015-06-11T11:12:17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0"/>
    <x v="3670"/>
    <d v="2015-05-31T18:00:00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3"/>
    <x v="3671"/>
    <d v="2014-07-20T22:59:00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3"/>
    <x v="3672"/>
    <d v="2014-09-26T17:43:0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3"/>
    <x v="3673"/>
    <d v="2014-11-05T07:52:00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"/>
    <x v="3674"/>
    <d v="2016-09-03T15:57:09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2"/>
    <x v="3675"/>
    <d v="2016-05-15T18:00:0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3"/>
    <x v="3676"/>
    <d v="2014-09-12T14:34:4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3"/>
    <x v="3677"/>
    <d v="2014-07-02T22:59:00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0"/>
    <x v="3678"/>
    <d v="2015-05-31T07:44:5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3"/>
    <x v="3679"/>
    <d v="2014-06-30T23:59:0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"/>
    <x v="3680"/>
    <d v="2016-10-05T05:53:54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2"/>
    <x v="3681"/>
    <d v="2016-01-15T10:38:10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3"/>
    <x v="3682"/>
    <d v="2014-06-16T01:59:00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"/>
    <x v="3683"/>
    <d v="2016-10-19T21:48:1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0"/>
    <x v="3684"/>
    <d v="2015-09-01T23:19:4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3"/>
    <x v="3685"/>
    <d v="2014-05-19T16:00:00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0"/>
    <x v="3686"/>
    <d v="2015-08-28T22:59:00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3"/>
    <x v="3687"/>
    <d v="2014-06-27T00:14:1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3"/>
    <x v="3688"/>
    <d v="2014-08-08T13:53:24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0"/>
    <x v="3689"/>
    <d v="2015-06-21T17:25:00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3"/>
    <x v="3690"/>
    <d v="2014-11-27T10:21:2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0"/>
    <x v="3691"/>
    <d v="2015-03-01T23:59:00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3"/>
    <x v="3692"/>
    <d v="2014-09-18T19:00:00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0"/>
    <x v="3693"/>
    <d v="2015-11-30T17:30:00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"/>
    <x v="3694"/>
    <d v="2016-06-05T21:00:00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3"/>
    <x v="3695"/>
    <d v="2015-01-11T15:53:30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3"/>
    <x v="3696"/>
    <d v="2015-02-13T09:48:36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"/>
    <x v="3697"/>
    <d v="2016-05-10T06:10:4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"/>
    <x v="3698"/>
    <d v="2016-03-02T14:21:2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3"/>
    <x v="3699"/>
    <d v="2014-10-15T09:26:56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3"/>
    <x v="3700"/>
    <d v="2014-09-30T11:00:00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0"/>
    <x v="3701"/>
    <d v="2015-06-04T07:59:5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"/>
    <x v="3702"/>
    <d v="2016-07-10T17:59:00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"/>
    <x v="3703"/>
    <d v="2016-08-13T01:59:00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"/>
    <x v="3704"/>
    <d v="2016-05-31T11:33:1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3"/>
    <x v="3705"/>
    <d v="2014-06-23T13:00:0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3"/>
    <x v="3706"/>
    <d v="2014-09-12T16:55:49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"/>
    <x v="3707"/>
    <d v="2016-07-22T00:26:00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3"/>
    <x v="3708"/>
    <d v="2014-07-03T22:24:46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3"/>
    <x v="3709"/>
    <d v="2014-06-25T11:59:06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0"/>
    <x v="3710"/>
    <d v="2015-04-03T08:49:48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3"/>
    <x v="3711"/>
    <d v="2014-06-15T11:00:0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0"/>
    <x v="3712"/>
    <d v="2015-05-31T01:59:00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"/>
    <x v="3713"/>
    <d v="2016-06-04T12:42:46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0"/>
    <x v="3714"/>
    <d v="2015-05-25T22:59:00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0"/>
    <x v="3715"/>
    <d v="2015-03-31T07:52:00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0"/>
    <x v="3716"/>
    <d v="2016-01-21T16:18:29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0"/>
    <x v="3717"/>
    <d v="2015-05-09T15:47:29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0"/>
    <x v="3718"/>
    <d v="2015-02-27T12:11:15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0"/>
    <x v="3719"/>
    <d v="2015-06-22T12:31:06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0"/>
    <x v="3720"/>
    <d v="2015-07-02T18:50:06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3"/>
    <x v="3721"/>
    <d v="2014-11-05T18:28:0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"/>
    <x v="3722"/>
    <d v="2016-02-11T17:59:00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3"/>
    <x v="3723"/>
    <d v="2014-11-30T14:04:22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"/>
    <x v="3724"/>
    <d v="2016-05-04T18:00:00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"/>
    <x v="3725"/>
    <d v="2016-02-18T16:30:00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"/>
    <x v="3726"/>
    <d v="2016-04-29T16:00:00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"/>
    <x v="3727"/>
    <d v="2016-10-19T23:55:00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0"/>
    <x v="3728"/>
    <d v="2015-08-18T23:06:1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0"/>
    <x v="3729"/>
    <d v="2015-03-22T22:55:1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0"/>
    <x v="3730"/>
    <d v="2015-08-17T11:15:5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3"/>
    <x v="3731"/>
    <d v="2015-01-09T22:23:00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3"/>
    <x v="3732"/>
    <d v="2015-01-24T07:00:00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0"/>
    <x v="3733"/>
    <d v="2015-04-18T17:30:0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0"/>
    <x v="3734"/>
    <d v="2015-05-25T16:38:16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0"/>
    <x v="3735"/>
    <d v="2015-05-28T11:38:09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0"/>
    <x v="3736"/>
    <d v="2015-03-23T13:00:00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0"/>
    <x v="3737"/>
    <d v="2015-11-12T01:59:00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3"/>
    <x v="3738"/>
    <d v="2014-07-15T17:00:00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"/>
    <x v="3739"/>
    <d v="2016-07-17T05:47:48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3"/>
    <x v="3740"/>
    <d v="2014-08-11T20:53:58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0"/>
    <x v="3741"/>
    <d v="2015-12-17T17:05:5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"/>
    <x v="3742"/>
    <d v="2014-09-06T00:09:04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3"/>
    <x v="3743"/>
    <d v="2014-07-03T12:02:44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3"/>
    <x v="3744"/>
    <d v="2014-07-04T22:59:0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3"/>
    <x v="3745"/>
    <d v="2014-08-10T11:45:02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"/>
    <x v="3746"/>
    <d v="2016-10-08T04:20:39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0"/>
    <x v="3747"/>
    <d v="2015-07-05T17:59:0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"/>
    <x v="3748"/>
    <d v="2016-02-16T00:59:00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2"/>
    <x v="3749"/>
    <d v="2016-04-28T22:59:00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0"/>
    <x v="3750"/>
    <d v="2015-02-10T02:59: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"/>
    <x v="3751"/>
    <d v="2016-04-02T18:51:13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2"/>
    <x v="3752"/>
    <d v="2016-10-16T16:00:00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0"/>
    <x v="3753"/>
    <d v="2015-06-02T19:00:00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3"/>
    <x v="3754"/>
    <d v="2014-07-25T23:59:0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"/>
    <x v="3755"/>
    <d v="2016-04-15T15:48:27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3"/>
    <x v="3756"/>
    <d v="2014-06-11T14:33:18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3"/>
    <x v="3757"/>
    <d v="2014-12-01T15:25:15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3"/>
    <x v="3758"/>
    <d v="2014-05-19T00:00:00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0"/>
    <x v="3759"/>
    <d v="2015-08-25T21:35:53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3"/>
    <x v="3760"/>
    <d v="2014-05-05T07:36:26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0"/>
    <x v="3761"/>
    <d v="2015-08-10T18:00: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0"/>
    <x v="3762"/>
    <d v="2015-08-02T14:31:29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0"/>
    <x v="3763"/>
    <d v="2015-04-01T12:00:26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"/>
    <x v="3764"/>
    <d v="2016-05-28T19:36: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3"/>
    <x v="3765"/>
    <d v="2014-07-30T13:38:02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3"/>
    <x v="3766"/>
    <d v="2014-07-02T23:00:4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0"/>
    <x v="3767"/>
    <d v="2015-02-28T23:59:00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3"/>
    <x v="3768"/>
    <d v="2014-06-12T12:28: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"/>
    <x v="3769"/>
    <d v="2016-04-15T09:21:19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0"/>
    <x v="3770"/>
    <d v="2015-06-13T17:20:1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"/>
    <x v="3771"/>
    <d v="2016-05-17T19:00:00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"/>
    <x v="3772"/>
    <d v="2016-11-29T01:00:00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"/>
    <x v="3773"/>
    <d v="2016-11-14T21:08:00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0"/>
    <x v="3774"/>
    <d v="2015-04-09T14:00:55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0"/>
    <x v="3775"/>
    <d v="2015-04-08T23:00:00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3"/>
    <x v="3776"/>
    <d v="2014-07-31T20:00:00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3"/>
    <x v="3777"/>
    <d v="2014-09-26T23:00:00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3"/>
    <x v="3778"/>
    <d v="2015-02-14T14:39:40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"/>
    <x v="3779"/>
    <d v="2016-03-26T11:39:00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0"/>
    <x v="3780"/>
    <d v="2015-07-13T15:06:0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3"/>
    <x v="3781"/>
    <d v="2014-09-08T16:11:25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"/>
    <x v="3782"/>
    <d v="2016-07-24T18:00:00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"/>
    <x v="3783"/>
    <d v="2016-03-15T11:00:00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"/>
    <x v="3784"/>
    <d v="2016-07-10T18:32:1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2"/>
    <x v="3785"/>
    <d v="2016-08-02T05:03:00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"/>
    <x v="3786"/>
    <d v="2016-05-26T19:54:3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0"/>
    <x v="3787"/>
    <d v="2015-07-10T22:59: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0"/>
    <x v="3788"/>
    <d v="2015-12-23T11:18:00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0"/>
    <x v="3789"/>
    <d v="2015-06-15T14:10:18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2"/>
    <x v="3790"/>
    <d v="2016-11-22T12:00:23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3"/>
    <x v="3791"/>
    <d v="2014-07-06T11:36:32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0"/>
    <x v="3792"/>
    <d v="2015-07-15T05:43:42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3"/>
    <x v="3793"/>
    <d v="2014-12-16T17:32:09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0"/>
    <x v="3794"/>
    <d v="2015-06-07T08:55:54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0"/>
    <x v="3795"/>
    <d v="2015-08-28T17:30:00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2"/>
    <x v="3796"/>
    <d v="2017-01-13T19:42:36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0"/>
    <x v="3797"/>
    <d v="2015-04-20T16:09:25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3"/>
    <x v="3798"/>
    <d v="2014-08-10T12:20:48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2"/>
    <x v="3799"/>
    <d v="2016-03-11T17:20:43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3"/>
    <x v="3800"/>
    <d v="2015-01-10T23:59:00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3"/>
    <x v="3801"/>
    <d v="2015-01-02T11:13:36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0"/>
    <x v="3802"/>
    <d v="2015-10-21T22:01:46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"/>
    <x v="3803"/>
    <d v="2016-03-04T18:19:28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2"/>
    <x v="3804"/>
    <d v="2016-07-31T02:00:0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3"/>
    <x v="3805"/>
    <d v="2014-09-27T16:17:2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3"/>
    <x v="3806"/>
    <d v="2014-06-29T01:13:0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0"/>
    <x v="3807"/>
    <d v="2015-04-03T16:48:59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0"/>
    <x v="3808"/>
    <d v="2015-04-25T04:53:39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3"/>
    <x v="3809"/>
    <d v="2014-07-30T18:00:00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0"/>
    <x v="3810"/>
    <d v="2015-03-21T14:22:38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"/>
    <x v="3811"/>
    <d v="2016-05-31T06:00:0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0"/>
    <x v="3812"/>
    <d v="2015-05-31T22:59:00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"/>
    <x v="3813"/>
    <d v="2016-06-14T16:43:00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0"/>
    <x v="3814"/>
    <d v="2015-03-31T22:59:00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0"/>
    <x v="3815"/>
    <d v="2015-08-20T18:00: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3"/>
    <x v="3816"/>
    <d v="2014-07-17T11:33:43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0"/>
    <x v="3817"/>
    <d v="2015-10-23T22:59:00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0"/>
    <x v="3818"/>
    <d v="2015-03-12T14:13:02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0"/>
    <x v="3819"/>
    <d v="2015-07-17T16:02:00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0"/>
    <x v="3820"/>
    <d v="2015-07-05T10:38:37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0"/>
    <x v="3821"/>
    <d v="2016-01-03T23:20:07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0"/>
    <x v="3822"/>
    <d v="2016-01-19T17:59:0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0"/>
    <x v="3823"/>
    <d v="2015-07-19T22:59:00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"/>
    <x v="3824"/>
    <d v="2016-08-01T08:41:00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0"/>
    <x v="3825"/>
    <d v="2015-06-16T20:40:14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0"/>
    <x v="3826"/>
    <d v="2015-05-07T05:09:54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0"/>
    <x v="3827"/>
    <d v="2015-03-26T19:00:00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3"/>
    <x v="3828"/>
    <d v="2014-12-31T08:39:47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"/>
    <x v="3829"/>
    <d v="2016-08-31T15:46:11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2"/>
    <x v="3830"/>
    <d v="2016-05-27T12:46:51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3"/>
    <x v="3831"/>
    <d v="2014-11-05T16:22:25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"/>
    <x v="3832"/>
    <d v="2016-02-19T21:45:35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3"/>
    <x v="3833"/>
    <d v="2014-12-01T14:09:0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0"/>
    <x v="3834"/>
    <d v="2015-06-18T05:41:07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2"/>
    <x v="3835"/>
    <d v="2016-04-21T17:36:48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"/>
    <x v="3836"/>
    <d v="2016-08-02T23:09:0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0"/>
    <x v="3837"/>
    <d v="2015-07-03T13:22:38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0"/>
    <x v="3838"/>
    <d v="2015-05-22T12:03:29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0"/>
    <x v="3839"/>
    <d v="2015-07-29T22:25:24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2"/>
    <x v="3840"/>
    <d v="2016-03-28T10:50:29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3"/>
    <x v="3841"/>
    <d v="2014-07-20T13:51:27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3"/>
    <x v="3842"/>
    <d v="2014-05-11T06:50:52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3"/>
    <x v="3843"/>
    <d v="2014-05-31T20:44:24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3"/>
    <x v="3844"/>
    <d v="2014-06-03T01:59:00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0"/>
    <x v="3845"/>
    <d v="2015-10-01T10:02:54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3"/>
    <x v="3846"/>
    <d v="2014-10-04T01:59:00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0"/>
    <x v="3847"/>
    <d v="2015-07-19T00:23:1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0"/>
    <x v="3848"/>
    <d v="2015-10-18T14:36:29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0"/>
    <x v="3849"/>
    <d v="2015-06-11T13:24:4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3"/>
    <x v="3850"/>
    <d v="2014-12-31T21:59:0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0"/>
    <x v="3851"/>
    <d v="2015-07-17T05:32:5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0"/>
    <x v="3852"/>
    <d v="2015-03-26T22:34:36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"/>
    <x v="3853"/>
    <d v="2014-09-01T15:09:38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0"/>
    <x v="3854"/>
    <d v="2015-05-09T16:14:18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0"/>
    <x v="3855"/>
    <d v="2015-03-26T17:17:5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0"/>
    <x v="3856"/>
    <d v="2015-03-08T11:50:03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3"/>
    <x v="3857"/>
    <d v="2014-08-01T12:12:0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0"/>
    <x v="3858"/>
    <d v="2015-05-22T16:00:0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3"/>
    <x v="3859"/>
    <d v="2014-06-25T16:00:0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3"/>
    <x v="3860"/>
    <d v="2014-08-12T10:51:50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3"/>
    <x v="3861"/>
    <d v="2014-11-12T16:47:00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2"/>
    <x v="3862"/>
    <d v="2016-09-12T11:59:0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0"/>
    <x v="3863"/>
    <d v="2015-11-05T11:11:45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0"/>
    <x v="3864"/>
    <d v="2015-11-17T17:24:1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3"/>
    <x v="3865"/>
    <d v="2014-08-30T00:30:00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2"/>
    <x v="3866"/>
    <d v="2016-03-22T22:29:0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"/>
    <x v="3867"/>
    <d v="2016-06-18T14:32:19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3"/>
    <x v="3868"/>
    <d v="2014-09-08T10:50:05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0"/>
    <x v="3869"/>
    <d v="2015-03-13T22:11:00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3"/>
    <x v="3870"/>
    <d v="2014-07-02T23:07:58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"/>
    <x v="3871"/>
    <d v="2017-03-29T12:44:10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0"/>
    <x v="3872"/>
    <d v="2015-08-13T22:29:56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0"/>
    <x v="3873"/>
    <d v="2015-10-08T11:42:15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0"/>
    <x v="3874"/>
    <d v="2015-01-23T20:00:0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2"/>
    <x v="3875"/>
    <d v="2016-09-03T05:00:0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"/>
    <x v="3876"/>
    <d v="2016-02-02T09:58:4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"/>
    <x v="3877"/>
    <d v="2016-12-08T11:15:5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0"/>
    <x v="3878"/>
    <d v="2015-06-29T22:59:0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3"/>
    <x v="3879"/>
    <d v="2015-01-25T15:39:56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3"/>
    <x v="3880"/>
    <d v="2014-07-30T18:00:00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1"/>
    <x v="3881"/>
    <d v="2017-02-19T19:26:39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2"/>
    <x v="3882"/>
    <d v="2016-01-31T18:03:0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3"/>
    <x v="3883"/>
    <d v="2014-09-02T09:27:49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0"/>
    <x v="3884"/>
    <d v="2015-03-27T12:59:52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2"/>
    <x v="3885"/>
    <d v="2016-05-09T17:49:51"/>
    <n v="0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3"/>
    <x v="3886"/>
    <d v="2014-12-11T00:28:22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0"/>
    <x v="3887"/>
    <d v="2015-05-01T17:00:00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1"/>
    <x v="3888"/>
    <d v="2017-02-26T08:05:58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3"/>
    <x v="3889"/>
    <d v="2015-01-04T18:26:0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0"/>
    <x v="3890"/>
    <d v="2015-08-15T13:12:24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0"/>
    <x v="3891"/>
    <d v="2015-03-22T23:59:00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3"/>
    <x v="3892"/>
    <d v="2014-08-24T02:00:0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3"/>
    <x v="3893"/>
    <d v="2014-07-01T01:00:00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2"/>
    <x v="3894"/>
    <d v="2016-12-05T23:59:00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0"/>
    <x v="3895"/>
    <d v="2015-02-28T01:00:18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3"/>
    <x v="3896"/>
    <d v="2014-06-16T23:36:18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3"/>
    <x v="3897"/>
    <d v="2015-01-08T15:58:0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0"/>
    <x v="3898"/>
    <d v="2015-08-17T11:00:00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"/>
    <x v="3899"/>
    <d v="2014-08-12T13:36: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0"/>
    <x v="3900"/>
    <d v="2015-06-10T21:13:1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0"/>
    <x v="3901"/>
    <d v="2015-12-19T14:49:59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"/>
    <x v="3902"/>
    <d v="2016-11-14T07:14:02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0"/>
    <x v="3903"/>
    <d v="2015-08-14T14:38:0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0"/>
    <x v="3904"/>
    <d v="2015-04-15T00:04:0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0"/>
    <x v="3905"/>
    <d v="2015-06-11T18:00:00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0"/>
    <x v="3906"/>
    <d v="2015-06-26T08:25:00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3"/>
    <x v="3907"/>
    <d v="2014-10-26T15:08:00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3"/>
    <x v="3908"/>
    <d v="2014-07-28T22:14:5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3"/>
    <x v="3909"/>
    <d v="2014-09-11T03:37:22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0"/>
    <x v="3910"/>
    <d v="2015-09-07T13:09:57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3"/>
    <x v="3911"/>
    <d v="2014-11-26T15:29:3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0"/>
    <x v="3912"/>
    <d v="2015-04-24T23:35:0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0"/>
    <x v="3913"/>
    <d v="2015-11-30T01:04: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0"/>
    <x v="3914"/>
    <d v="2015-05-10T17:59:00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2"/>
    <x v="3915"/>
    <d v="2016-06-01T18:38:2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2"/>
    <x v="3916"/>
    <d v="2016-06-03T06:19:12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3"/>
    <x v="3917"/>
    <d v="2014-09-11T07:39:2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"/>
    <x v="3918"/>
    <d v="2014-08-04T11:00:0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0"/>
    <x v="3919"/>
    <d v="2016-01-17T19:00:00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2"/>
    <x v="3920"/>
    <d v="2016-11-13T05:17:4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3"/>
    <x v="3921"/>
    <d v="2014-10-26T13:00:0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0"/>
    <x v="3922"/>
    <d v="2015-03-02T18:00:00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0"/>
    <x v="3923"/>
    <d v="2015-04-09T18:31:11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3"/>
    <x v="3924"/>
    <d v="2014-06-26T18:02:02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3"/>
    <x v="3925"/>
    <d v="2014-07-30T15:53:5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3"/>
    <x v="3926"/>
    <d v="2014-12-26T21:02:28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"/>
    <x v="3927"/>
    <d v="2014-08-09T01:25:04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0"/>
    <x v="3928"/>
    <d v="2015-10-15T23:59:0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"/>
    <x v="3929"/>
    <d v="2016-09-18T14:51:05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2"/>
    <x v="3930"/>
    <d v="2016-04-01T01:00:0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0"/>
    <x v="3931"/>
    <d v="2015-09-05T22:38:27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2"/>
    <x v="3932"/>
    <d v="2016-03-15T22:02:44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"/>
    <x v="3933"/>
    <d v="2016-07-16T19:43:00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0"/>
    <x v="3934"/>
    <d v="2015-10-01T08:00:00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0"/>
    <x v="3935"/>
    <d v="2015-10-04T10:45:4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2"/>
    <x v="3936"/>
    <d v="2016-12-01T02:18:4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"/>
    <x v="3937"/>
    <d v="2016-07-11T10:09:20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0"/>
    <x v="3938"/>
    <d v="2015-06-27T16:44:14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3"/>
    <x v="3939"/>
    <d v="2014-10-06T23:30:0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3"/>
    <x v="3940"/>
    <d v="2015-01-02T06:49:1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"/>
    <x v="3941"/>
    <d v="2014-11-24T20:00:00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0"/>
    <x v="3942"/>
    <d v="2015-06-16T16:41:54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0"/>
    <x v="3943"/>
    <d v="2015-11-02T11:50:00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0"/>
    <x v="3944"/>
    <d v="2015-08-27T10:54:35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0"/>
    <x v="3945"/>
    <d v="2015-05-15T14:14:28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0"/>
    <x v="3946"/>
    <d v="2015-02-28T03:00:0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2"/>
    <x v="3947"/>
    <d v="2016-10-01T22:25:44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3"/>
    <x v="3948"/>
    <d v="2014-09-07T02:48:43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0"/>
    <x v="3949"/>
    <d v="2015-02-10T21:53:4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2"/>
    <x v="3950"/>
    <d v="2016-04-08T13:35:00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2"/>
    <x v="3951"/>
    <d v="2016-05-03T13:49:02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0"/>
    <x v="3952"/>
    <d v="2015-10-26T13:58:1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2"/>
    <x v="3953"/>
    <d v="2016-07-29T18:29:0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3"/>
    <x v="3954"/>
    <d v="2014-07-14T10:37:44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0"/>
    <x v="3955"/>
    <d v="2015-11-28T16:22:21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2"/>
    <x v="3956"/>
    <d v="2016-04-24T19:20:0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2"/>
    <x v="3957"/>
    <d v="2016-07-08T18:25:5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3"/>
    <x v="3958"/>
    <d v="2014-08-02T09:00:00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3"/>
    <x v="3959"/>
    <d v="2014-09-28T13:55:5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0"/>
    <x v="3960"/>
    <d v="2016-01-03T15:17:36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3"/>
    <x v="3961"/>
    <d v="2014-05-08T16:23:3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0"/>
    <x v="3962"/>
    <d v="2015-11-28T09:54:5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0"/>
    <x v="3963"/>
    <d v="2015-11-17T23:41:57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0"/>
    <x v="3964"/>
    <d v="2015-04-19T11:19:4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2"/>
    <x v="3965"/>
    <d v="2016-04-13T23:39:4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"/>
    <x v="3966"/>
    <d v="2014-07-23T21:59:00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1"/>
    <x v="3967"/>
    <d v="2017-03-06T01:58:2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"/>
    <x v="3968"/>
    <d v="2016-05-22T14:34:33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"/>
    <x v="3969"/>
    <d v="2016-08-28T22:55:00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2"/>
    <x v="3970"/>
    <d v="2016-04-17T15:43:31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3"/>
    <x v="3971"/>
    <d v="2014-07-21T07:52:06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3"/>
    <x v="3972"/>
    <d v="2015-02-05T20:37:14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"/>
    <x v="3973"/>
    <d v="2016-05-08T23:00:00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"/>
    <x v="3974"/>
    <d v="2016-06-02T08:07:28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2"/>
    <x v="3975"/>
    <d v="2016-07-13T15:48:18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3"/>
    <x v="3976"/>
    <d v="2014-08-01T02:00:0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"/>
    <x v="3977"/>
    <d v="2016-07-22T13:55:3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3"/>
    <x v="3978"/>
    <d v="2015-01-31T10:25:53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0"/>
    <x v="3979"/>
    <d v="2015-03-29T15:00:00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3"/>
    <x v="3980"/>
    <d v="2014-07-05T09:22:27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2"/>
    <x v="3981"/>
    <d v="2016-07-16T23:19:09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0"/>
    <x v="3982"/>
    <d v="2015-07-07T14:26: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3"/>
    <x v="3983"/>
    <d v="2014-05-20T01:59:00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3"/>
    <x v="3984"/>
    <d v="2014-11-07T19:00:00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"/>
    <x v="3985"/>
    <d v="2016-02-20T16:05:00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"/>
    <x v="3986"/>
    <d v="2016-05-06T08:04:0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3"/>
    <x v="3987"/>
    <d v="2014-05-16T17:11:30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0"/>
    <x v="3988"/>
    <d v="2015-08-28T20:56:5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0"/>
    <x v="3989"/>
    <d v="2015-11-08T13:59:41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2"/>
    <x v="3990"/>
    <d v="2016-03-02T11:08:1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0"/>
    <x v="3991"/>
    <d v="2015-05-31T10:28:0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0"/>
    <x v="3992"/>
    <d v="2015-12-11T18:34:19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0"/>
    <x v="3993"/>
    <d v="2015-05-13T15:45:12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3"/>
    <x v="3994"/>
    <d v="2014-07-19T04:21:3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0"/>
    <x v="3995"/>
    <d v="2015-02-14T06:27:00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3"/>
    <x v="3996"/>
    <d v="2014-11-20T11:04:00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0"/>
    <x v="3997"/>
    <d v="2015-04-05T03:23:41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0"/>
    <x v="3998"/>
    <d v="2015-03-28T17:07:0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3"/>
    <x v="3999"/>
    <d v="2014-08-31T14:51:49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2"/>
    <x v="4000"/>
    <d v="2016-05-07T09:29:18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1"/>
    <x v="4001"/>
    <d v="2017-03-01T14:00:00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3"/>
    <x v="4002"/>
    <d v="2014-09-26T20:02:4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0"/>
    <x v="4003"/>
    <d v="2015-02-15T09:05:47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3"/>
    <x v="4004"/>
    <d v="2014-10-07T22:54:17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3"/>
    <x v="4005"/>
    <d v="2014-10-20T14:23:0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2"/>
    <x v="4006"/>
    <d v="2016-02-16T13:33:07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3"/>
    <x v="4007"/>
    <d v="2014-08-26T11:28:0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0"/>
    <x v="4008"/>
    <d v="2015-07-22T18:08:27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"/>
    <x v="4009"/>
    <d v="2014-09-09T11:49:2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3"/>
    <x v="4010"/>
    <d v="2014-10-26T13:29:26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3"/>
    <x v="4011"/>
    <d v="2015-01-28T08:04:3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0"/>
    <x v="4012"/>
    <d v="2015-05-02T08:04:09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0"/>
    <x v="4013"/>
    <d v="2015-02-16T02:13:4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2"/>
    <x v="4014"/>
    <d v="2016-03-05T00:54:29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0"/>
    <x v="4015"/>
    <d v="2015-07-19T13:44:23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3"/>
    <x v="4016"/>
    <d v="2014-09-17T15:56:40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3"/>
    <x v="4017"/>
    <d v="2014-09-04T11:07:54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2"/>
    <x v="4018"/>
    <d v="2016-10-07T16:51:48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2"/>
    <x v="4019"/>
    <d v="2016-04-15T11:28:00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0"/>
    <x v="4020"/>
    <d v="2015-03-23T22:34:59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"/>
    <x v="4021"/>
    <d v="2014-10-26T16:52:38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3"/>
    <x v="4022"/>
    <d v="2015-01-31T21:54:00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2"/>
    <x v="4023"/>
    <d v="2016-03-24T17:59:23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0"/>
    <x v="4024"/>
    <d v="2015-08-31T11:04:57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0"/>
    <x v="4025"/>
    <d v="2015-07-26T00:42:1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0"/>
    <x v="4026"/>
    <d v="2015-12-04T11:43:59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1"/>
    <x v="4027"/>
    <d v="2017-02-22T20:00:00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3"/>
    <x v="4028"/>
    <d v="2014-06-05T17:31:40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0"/>
    <x v="4029"/>
    <d v="2015-12-13T19:36:1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2"/>
    <x v="4030"/>
    <d v="2016-02-03T13:49:00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3"/>
    <x v="4031"/>
    <d v="2014-12-18T10:02:44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0"/>
    <x v="4032"/>
    <d v="2015-12-15T15:25:16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"/>
    <x v="4033"/>
    <d v="2016-10-02T04:00:00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0"/>
    <x v="4034"/>
    <d v="2015-04-03T16:44:10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3"/>
    <x v="4035"/>
    <d v="2014-10-21T16:11:2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3"/>
    <x v="4036"/>
    <d v="2014-07-01T17:30:00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2"/>
    <x v="4037"/>
    <d v="2016-05-24T09:25:00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3"/>
    <x v="4038"/>
    <d v="2014-10-17T14:10:10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0"/>
    <x v="4039"/>
    <d v="2015-12-01T00:59:0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0"/>
    <x v="4040"/>
    <d v="2015-07-17T22:00:00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2"/>
    <x v="4041"/>
    <d v="2016-09-06T06:22:3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3"/>
    <x v="4042"/>
    <d v="2015-01-20T14:16:0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3"/>
    <x v="4043"/>
    <d v="2014-11-20T17:58:45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0"/>
    <x v="4044"/>
    <d v="2015-04-10T00:00:00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3"/>
    <x v="4045"/>
    <d v="2014-08-20T23:49:4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3"/>
    <x v="4046"/>
    <d v="2014-10-22T10:36:50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3"/>
    <x v="4047"/>
    <d v="2015-01-10T20:00:0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"/>
    <x v="4048"/>
    <d v="2016-04-11T06:13:07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0"/>
    <x v="4049"/>
    <d v="2015-07-14T18:00:15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3"/>
    <x v="4050"/>
    <d v="2014-10-23T10:16:3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3"/>
    <x v="4051"/>
    <d v="2014-05-09T01:53:0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3"/>
    <x v="4052"/>
    <d v="2014-10-13T16:05:16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3"/>
    <x v="4053"/>
    <d v="2014-11-15T15:00:0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2"/>
    <x v="4054"/>
    <d v="2016-09-30T23:00:0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3"/>
    <x v="4055"/>
    <d v="2014-06-19T10:33: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"/>
    <x v="4056"/>
    <d v="2016-07-03T14:59:00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0"/>
    <x v="4057"/>
    <d v="2015-11-25T18:00:00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"/>
    <x v="4058"/>
    <d v="2016-03-31T22:59:0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3"/>
    <x v="4059"/>
    <d v="2014-09-15T22:00:00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3"/>
    <x v="4060"/>
    <d v="2014-06-23T11:00:00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2"/>
    <x v="4061"/>
    <d v="2016-04-20T21:23:43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"/>
    <x v="4062"/>
    <d v="2016-07-02T12:44:28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3"/>
    <x v="4063"/>
    <d v="2014-06-27T11:21:24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0"/>
    <x v="4064"/>
    <d v="2015-04-29T09:07:06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3"/>
    <x v="4065"/>
    <d v="2014-08-12T17:50:1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2"/>
    <x v="4066"/>
    <d v="2016-05-18T19:56:28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0"/>
    <x v="4067"/>
    <d v="2015-09-27T21:49:1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"/>
    <x v="4068"/>
    <d v="2017-01-13T18:05:0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0"/>
    <x v="4069"/>
    <d v="2015-02-28T07:00:00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0"/>
    <x v="4070"/>
    <d v="2015-02-28T22:00:00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2"/>
    <x v="4071"/>
    <d v="2016-12-26T14:18:51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3"/>
    <x v="4072"/>
    <d v="2014-08-21T13:35:1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0"/>
    <x v="4073"/>
    <d v="2015-05-08T23:00:0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0"/>
    <x v="4074"/>
    <d v="2015-11-05T09:16:15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3"/>
    <x v="4075"/>
    <d v="2014-06-30T12:28:00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3"/>
    <x v="4076"/>
    <d v="2014-10-21T14:51:0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"/>
    <x v="4077"/>
    <d v="2016-12-21T12:03: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2"/>
    <x v="4078"/>
    <d v="2017-01-27T13:54:02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2"/>
    <x v="4079"/>
    <d v="2016-06-19T17:32:0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2"/>
    <x v="4080"/>
    <d v="2016-06-14T13:54:0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0"/>
    <x v="4081"/>
    <d v="2015-03-08T07:57:0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0"/>
    <x v="4082"/>
    <d v="2015-11-14T18:00:00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0"/>
    <x v="4083"/>
    <d v="2016-01-14T13:16:5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2"/>
    <x v="4084"/>
    <d v="2016-10-09T05:28:26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0"/>
    <x v="4085"/>
    <d v="2015-03-23T22:59:0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0"/>
    <x v="4086"/>
    <d v="2015-11-20T23:00:00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2"/>
    <x v="4087"/>
    <d v="2016-07-17T12:49:46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3"/>
    <x v="4088"/>
    <d v="2015-01-16T05:26:00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0"/>
    <x v="4089"/>
    <d v="2015-05-31T12:35:00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0"/>
    <x v="4090"/>
    <d v="2015-08-07T10:00:00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3"/>
    <x v="4091"/>
    <d v="2015-01-16T07:09:11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0"/>
    <x v="4092"/>
    <d v="2015-04-04T22:40:47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0"/>
    <x v="4093"/>
    <d v="2015-08-22T14:34:5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3"/>
    <x v="4094"/>
    <d v="2014-10-21T23:59:00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"/>
    <x v="4095"/>
    <d v="2016-12-18T19:45:50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1"/>
    <x v="4096"/>
    <d v="2017-02-28T03:51:00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0"/>
    <x v="4097"/>
    <d v="2016-01-31T18:55:0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2"/>
    <x v="4098"/>
    <d v="2016-06-04T12:19:57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2"/>
    <x v="4099"/>
    <d v="2016-09-02T15:24:33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3"/>
    <x v="4100"/>
    <d v="2014-10-24T21:59:5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2"/>
    <x v="4101"/>
    <d v="2017-01-25T16:41:22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"/>
    <x v="4102"/>
    <d v="2016-05-15T15:21:13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0"/>
    <x v="4103"/>
    <d v="2015-08-26T13:32:0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"/>
    <x v="4104"/>
    <d v="2016-10-27T01:40:34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"/>
    <x v="4105"/>
    <d v="2016-12-25T19:15:09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0"/>
    <x v="4106"/>
    <d v="2015-04-01T20:00:00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3"/>
    <x v="4107"/>
    <d v="2014-09-24T17:00:01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1"/>
    <x v="4108"/>
    <d v="2017-03-03T00:00:00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0"/>
    <x v="4109"/>
    <d v="2015-11-29T08:56:44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"/>
    <x v="4110"/>
    <d v="2016-07-21T10:02:31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0"/>
    <x v="4111"/>
    <d v="2015-02-23T22:15:40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2"/>
    <x v="4112"/>
    <d v="2016-02-27T19:00:0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0"/>
    <x v="4113"/>
    <d v="2016-01-08T01:34:00"/>
    <n v="1"/>
    <x v="1"/>
    <s v="plays"/>
  </r>
  <r>
    <m/>
    <m/>
    <m/>
    <m/>
    <m/>
    <x v="4"/>
    <m/>
    <m/>
    <m/>
    <m/>
    <m/>
    <m/>
    <m/>
    <m/>
    <m/>
    <x v="9"/>
    <x v="4114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3B349-681E-DA4C-9D30-DFB66C03D578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country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F0951C-0B9A-CF4F-9825-707EBF354453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ountry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226B-40E9-6945-A3E4-E5C89C4527A9}" name="PivotTable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8"/>
        <item x="7"/>
        <item x="6"/>
        <item x="5"/>
        <item x="4"/>
        <item x="3"/>
        <item x="0"/>
        <item x="2"/>
        <item x="1"/>
        <item h="1" x="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5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A2" sqref="A2"/>
    </sheetView>
  </sheetViews>
  <sheetFormatPr baseColWidth="10" defaultColWidth="8.83203125" defaultRowHeight="15" x14ac:dyDescent="0.2"/>
  <cols>
    <col min="1" max="1" width="5.1640625" bestFit="1" customWidth="1"/>
    <col min="2" max="2" width="61.83203125" style="3" bestFit="1" customWidth="1"/>
    <col min="3" max="3" width="40.33203125" style="3" customWidth="1"/>
    <col min="4" max="4" width="10.1640625" bestFit="1" customWidth="1"/>
    <col min="5" max="5" width="11.1640625" bestFit="1" customWidth="1"/>
    <col min="6" max="6" width="9.1640625" bestFit="1" customWidth="1"/>
    <col min="7" max="7" width="7.5" bestFit="1" customWidth="1"/>
    <col min="8" max="8" width="8.6640625" bestFit="1" customWidth="1"/>
    <col min="9" max="10" width="11.1640625" bestFit="1" customWidth="1"/>
    <col min="11" max="11" width="9.1640625" bestFit="1" customWidth="1"/>
    <col min="12" max="12" width="13" bestFit="1" customWidth="1"/>
    <col min="13" max="13" width="8" bestFit="1" customWidth="1"/>
    <col min="14" max="14" width="24.6640625" bestFit="1" customWidth="1"/>
    <col min="15" max="15" width="14.1640625" style="9" customWidth="1"/>
    <col min="16" max="16" width="22.83203125" style="9" bestFit="1" customWidth="1"/>
    <col min="17" max="17" width="18.6640625" style="9" bestFit="1" customWidth="1"/>
    <col min="18" max="18" width="16.33203125" style="11" customWidth="1"/>
    <col min="19" max="19" width="15.1640625" bestFit="1" customWidth="1"/>
    <col min="20" max="20" width="1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8366</v>
      </c>
      <c r="Q1" s="8" t="s">
        <v>8367</v>
      </c>
      <c r="R1" s="10" t="s">
        <v>8307</v>
      </c>
      <c r="S1" s="1" t="s">
        <v>8323</v>
      </c>
      <c r="T1" s="1" t="s">
        <v>8308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((E2/D2)*100)</f>
        <v>136.85882352941178</v>
      </c>
      <c r="P2" s="12">
        <f>(((J2/60)/60)/24)+DATE(1970,1,1)+(-5/24)</f>
        <v>42176.798738425925</v>
      </c>
      <c r="Q2" s="12">
        <f>(((I2/60)/60)/24)+DATE(1970,1,1)+(-5/24)</f>
        <v>42207.916666666664</v>
      </c>
      <c r="R2" s="11">
        <f>IFERROR(E2/L2,0)</f>
        <v>63.917582417582416</v>
      </c>
      <c r="S2" t="str">
        <f>LEFT(N2, SEARCH("/",N2,1)-1)</f>
        <v>film &amp; video</v>
      </c>
      <c r="T2" t="str">
        <f>RIGHT(N2,LEN(N2)-SEARCH("/",N2))</f>
        <v>television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((E3/D3)*100)</f>
        <v>142.60827250608273</v>
      </c>
      <c r="P3" s="12">
        <f>(((J3/60)/60)/24)+DATE(1970,1,1)+(-5/24)</f>
        <v>42766.392164351848</v>
      </c>
      <c r="Q3" s="12">
        <f>(((I3/60)/60)/24)+DATE(1970,1,1)+(-5/24)</f>
        <v>42796.392164351848</v>
      </c>
      <c r="R3" s="11">
        <f t="shared" ref="R3:R66" si="1">IFERROR(E3/L3,0)</f>
        <v>185.48101265822785</v>
      </c>
      <c r="S3" t="str">
        <f t="shared" ref="S3:S66" si="2">LEFT(N3, SEARCH("/",N3,1)-1)</f>
        <v>film &amp; video</v>
      </c>
      <c r="T3" t="str">
        <f t="shared" ref="T3:T66" si="3">RIGHT(N3,LEN(N3)-SEARCH("/",N3))</f>
        <v>television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12">
        <f>(((J4/60)/60)/24)+DATE(1970,1,1)+(-5/24)</f>
        <v>42405.494016203702</v>
      </c>
      <c r="Q4" s="12">
        <f t="shared" ref="Q4:Q67" si="4">(((I4/60)/60)/24)+DATE(1970,1,1)+(-5/24)</f>
        <v>42415.494016203702</v>
      </c>
      <c r="R4" s="11">
        <f t="shared" si="1"/>
        <v>15</v>
      </c>
      <c r="S4" t="str">
        <f t="shared" si="2"/>
        <v>film &amp; video</v>
      </c>
      <c r="T4" t="str">
        <f t="shared" si="3"/>
        <v>television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12">
        <f t="shared" ref="P5:P66" si="5">(((J5/60)/60)/24)+DATE(1970,1,1)+(-5/24)</f>
        <v>41828.306793981479</v>
      </c>
      <c r="Q5" s="12">
        <f t="shared" si="4"/>
        <v>41858.306793981479</v>
      </c>
      <c r="R5" s="11">
        <f t="shared" si="1"/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12">
        <f t="shared" si="5"/>
        <v>42327.625914351847</v>
      </c>
      <c r="Q6" s="12">
        <f t="shared" si="4"/>
        <v>42357.625914351847</v>
      </c>
      <c r="R6" s="11">
        <f t="shared" si="1"/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12">
        <f t="shared" si="5"/>
        <v>42563.724618055552</v>
      </c>
      <c r="Q7" s="12">
        <f t="shared" si="4"/>
        <v>42580.024305555555</v>
      </c>
      <c r="R7" s="11">
        <f t="shared" si="1"/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12">
        <f t="shared" si="5"/>
        <v>41793.864004629628</v>
      </c>
      <c r="Q8" s="12">
        <f t="shared" si="4"/>
        <v>41803.864004629628</v>
      </c>
      <c r="R8" s="11">
        <f t="shared" si="1"/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12">
        <f t="shared" si="5"/>
        <v>42515.838738425926</v>
      </c>
      <c r="Q9" s="12">
        <f t="shared" si="4"/>
        <v>42555.838738425926</v>
      </c>
      <c r="R9" s="11">
        <f t="shared" si="1"/>
        <v>159.82456140350877</v>
      </c>
      <c r="S9" t="str">
        <f t="shared" si="2"/>
        <v>film &amp; video</v>
      </c>
      <c r="T9" t="str">
        <f t="shared" si="3"/>
        <v>television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12">
        <f t="shared" si="5"/>
        <v>42468.736249999994</v>
      </c>
      <c r="Q10" s="12">
        <f t="shared" si="4"/>
        <v>42475.666666666664</v>
      </c>
      <c r="R10" s="11">
        <f t="shared" si="1"/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12">
        <f t="shared" si="5"/>
        <v>42446.895185185182</v>
      </c>
      <c r="Q11" s="12">
        <f t="shared" si="4"/>
        <v>42476.895185185182</v>
      </c>
      <c r="R11" s="11">
        <f t="shared" si="1"/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12">
        <f t="shared" si="5"/>
        <v>41779.859710648147</v>
      </c>
      <c r="Q12" s="12">
        <f t="shared" si="4"/>
        <v>41814.859710648147</v>
      </c>
      <c r="R12" s="11">
        <f t="shared" si="1"/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12">
        <f t="shared" si="5"/>
        <v>42572.570162037031</v>
      </c>
      <c r="Q13" s="12">
        <f t="shared" si="4"/>
        <v>42603.916666666664</v>
      </c>
      <c r="R13" s="11">
        <f t="shared" si="1"/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12">
        <f t="shared" si="5"/>
        <v>41791.504918981482</v>
      </c>
      <c r="Q14" s="12">
        <f t="shared" si="4"/>
        <v>41835.916666666664</v>
      </c>
      <c r="R14" s="11">
        <f t="shared" si="1"/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12">
        <f t="shared" si="5"/>
        <v>42508.468854166662</v>
      </c>
      <c r="Q15" s="12">
        <f t="shared" si="4"/>
        <v>42544.643749999996</v>
      </c>
      <c r="R15" s="11">
        <f t="shared" si="1"/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12">
        <f t="shared" si="5"/>
        <v>41807.818148148144</v>
      </c>
      <c r="Q16" s="12">
        <f t="shared" si="4"/>
        <v>41833.374305555553</v>
      </c>
      <c r="R16" s="11">
        <f t="shared" si="1"/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12">
        <f t="shared" si="5"/>
        <v>42256.183541666665</v>
      </c>
      <c r="Q17" s="12">
        <f t="shared" si="4"/>
        <v>42274.634722222218</v>
      </c>
      <c r="R17" s="11">
        <f t="shared" si="1"/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12">
        <f t="shared" si="5"/>
        <v>41760.588090277779</v>
      </c>
      <c r="Q18" s="12">
        <f t="shared" si="4"/>
        <v>41806.020833333328</v>
      </c>
      <c r="R18" s="11">
        <f t="shared" si="1"/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12">
        <f t="shared" si="5"/>
        <v>41917.523402777777</v>
      </c>
      <c r="Q19" s="12">
        <f t="shared" si="4"/>
        <v>41947.565069444441</v>
      </c>
      <c r="R19" s="11">
        <f t="shared" si="1"/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12">
        <f t="shared" si="5"/>
        <v>41869.333981481483</v>
      </c>
      <c r="Q20" s="12">
        <f t="shared" si="4"/>
        <v>41899.333981481483</v>
      </c>
      <c r="R20" s="11">
        <f t="shared" si="1"/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12">
        <f t="shared" si="5"/>
        <v>42175.608032407406</v>
      </c>
      <c r="Q21" s="12">
        <f t="shared" si="4"/>
        <v>42205.608032407406</v>
      </c>
      <c r="R21" s="11">
        <f t="shared" si="1"/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12">
        <f t="shared" si="5"/>
        <v>42200.549907407411</v>
      </c>
      <c r="Q22" s="12">
        <f t="shared" si="4"/>
        <v>42260.549907407411</v>
      </c>
      <c r="R22" s="11">
        <f t="shared" si="1"/>
        <v>80.16</v>
      </c>
      <c r="S22" t="str">
        <f t="shared" si="2"/>
        <v>film &amp; video</v>
      </c>
      <c r="T22" t="str">
        <f t="shared" si="3"/>
        <v>television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12">
        <f t="shared" si="5"/>
        <v>41878.418854166666</v>
      </c>
      <c r="Q23" s="12">
        <f t="shared" si="4"/>
        <v>41908.418854166666</v>
      </c>
      <c r="R23" s="11">
        <f t="shared" si="1"/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12">
        <f t="shared" si="5"/>
        <v>41989.703009259254</v>
      </c>
      <c r="Q24" s="12">
        <f t="shared" si="4"/>
        <v>42005.124305555553</v>
      </c>
      <c r="R24" s="11">
        <f t="shared" si="1"/>
        <v>51.25</v>
      </c>
      <c r="S24" t="str">
        <f t="shared" si="2"/>
        <v>film &amp; video</v>
      </c>
      <c r="T24" t="str">
        <f t="shared" si="3"/>
        <v>television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12">
        <f t="shared" si="5"/>
        <v>42097.570613425924</v>
      </c>
      <c r="Q25" s="12">
        <f t="shared" si="4"/>
        <v>42124.430555555555</v>
      </c>
      <c r="R25" s="11">
        <f t="shared" si="1"/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12">
        <f t="shared" si="5"/>
        <v>42229.611840277772</v>
      </c>
      <c r="Q26" s="12">
        <f t="shared" si="4"/>
        <v>42262.61041666667</v>
      </c>
      <c r="R26" s="11">
        <f t="shared" si="1"/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12">
        <f t="shared" si="5"/>
        <v>42317.816678240742</v>
      </c>
      <c r="Q27" s="12">
        <f t="shared" si="4"/>
        <v>42377.816678240742</v>
      </c>
      <c r="R27" s="11">
        <f t="shared" si="1"/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12">
        <f t="shared" si="5"/>
        <v>41828.307222222218</v>
      </c>
      <c r="Q28" s="12">
        <f t="shared" si="4"/>
        <v>41868.307222222218</v>
      </c>
      <c r="R28" s="11">
        <f t="shared" si="1"/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12">
        <f t="shared" si="5"/>
        <v>41928.956400462957</v>
      </c>
      <c r="Q29" s="12">
        <f t="shared" si="4"/>
        <v>41958.998067129629</v>
      </c>
      <c r="R29" s="11">
        <f t="shared" si="1"/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12">
        <f t="shared" si="5"/>
        <v>42324.755601851844</v>
      </c>
      <c r="Q30" s="12">
        <f t="shared" si="4"/>
        <v>42354.755601851844</v>
      </c>
      <c r="R30" s="11">
        <f t="shared" si="1"/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12">
        <f t="shared" si="5"/>
        <v>41812.464907407404</v>
      </c>
      <c r="Q31" s="12">
        <f t="shared" si="4"/>
        <v>41842.464907407404</v>
      </c>
      <c r="R31" s="11">
        <f t="shared" si="1"/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12">
        <f t="shared" si="5"/>
        <v>41842.084664351853</v>
      </c>
      <c r="Q32" s="12">
        <f t="shared" si="4"/>
        <v>41872.084664351853</v>
      </c>
      <c r="R32" s="11">
        <f t="shared" si="1"/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12">
        <f t="shared" si="5"/>
        <v>42376.583726851844</v>
      </c>
      <c r="Q33" s="12">
        <f t="shared" si="4"/>
        <v>42394.583726851844</v>
      </c>
      <c r="R33" s="11">
        <f t="shared" si="1"/>
        <v>13</v>
      </c>
      <c r="S33" t="str">
        <f t="shared" si="2"/>
        <v>film &amp; video</v>
      </c>
      <c r="T33" t="str">
        <f t="shared" si="3"/>
        <v>television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12">
        <f t="shared" si="5"/>
        <v>42461.419178240736</v>
      </c>
      <c r="Q34" s="12">
        <f t="shared" si="4"/>
        <v>42502.957638888889</v>
      </c>
      <c r="R34" s="11">
        <f t="shared" si="1"/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12">
        <f t="shared" si="5"/>
        <v>42286.452557870369</v>
      </c>
      <c r="Q35" s="12">
        <f t="shared" si="4"/>
        <v>42316.49422453704</v>
      </c>
      <c r="R35" s="11">
        <f t="shared" si="1"/>
        <v>83.75</v>
      </c>
      <c r="S35" t="str">
        <f t="shared" si="2"/>
        <v>film &amp; video</v>
      </c>
      <c r="T35" t="str">
        <f t="shared" si="3"/>
        <v>television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12">
        <f t="shared" si="5"/>
        <v>41841.113437499997</v>
      </c>
      <c r="Q36" s="12">
        <f t="shared" si="4"/>
        <v>41856.113437499997</v>
      </c>
      <c r="R36" s="11">
        <f t="shared" si="1"/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12">
        <f t="shared" si="5"/>
        <v>42098.083495370367</v>
      </c>
      <c r="Q37" s="12">
        <f t="shared" si="4"/>
        <v>42121.791666666664</v>
      </c>
      <c r="R37" s="11">
        <f t="shared" si="1"/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12">
        <f t="shared" si="5"/>
        <v>42068.098668981482</v>
      </c>
      <c r="Q38" s="12">
        <f t="shared" si="4"/>
        <v>42098.05700231481</v>
      </c>
      <c r="R38" s="11">
        <f t="shared" si="1"/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12">
        <f t="shared" si="5"/>
        <v>42032.484710648147</v>
      </c>
      <c r="Q39" s="12">
        <f t="shared" si="4"/>
        <v>42062.484710648147</v>
      </c>
      <c r="R39" s="11">
        <f t="shared" si="1"/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12">
        <f t="shared" si="5"/>
        <v>41374.848888888882</v>
      </c>
      <c r="Q40" s="12">
        <f t="shared" si="4"/>
        <v>41404.848888888882</v>
      </c>
      <c r="R40" s="11">
        <f t="shared" si="1"/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12">
        <f t="shared" si="5"/>
        <v>41753.838749999995</v>
      </c>
      <c r="Q41" s="12">
        <f t="shared" si="4"/>
        <v>41784.749305555553</v>
      </c>
      <c r="R41" s="11">
        <f t="shared" si="1"/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12">
        <f t="shared" si="5"/>
        <v>41789.005648148144</v>
      </c>
      <c r="Q42" s="12">
        <f t="shared" si="4"/>
        <v>41808.958333333328</v>
      </c>
      <c r="R42" s="11">
        <f t="shared" si="1"/>
        <v>126.6875</v>
      </c>
      <c r="S42" t="str">
        <f t="shared" si="2"/>
        <v>film &amp; video</v>
      </c>
      <c r="T42" t="str">
        <f t="shared" si="3"/>
        <v>television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12">
        <f t="shared" si="5"/>
        <v>41887.360578703701</v>
      </c>
      <c r="Q43" s="12">
        <f t="shared" si="4"/>
        <v>41917.360578703701</v>
      </c>
      <c r="R43" s="11">
        <f t="shared" si="1"/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12">
        <f t="shared" si="5"/>
        <v>41971.430856481478</v>
      </c>
      <c r="Q44" s="12">
        <f t="shared" si="4"/>
        <v>42001.430856481478</v>
      </c>
      <c r="R44" s="11">
        <f t="shared" si="1"/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12">
        <f t="shared" si="5"/>
        <v>41802.582013888888</v>
      </c>
      <c r="Q45" s="12">
        <f t="shared" si="4"/>
        <v>41832.791666666664</v>
      </c>
      <c r="R45" s="11">
        <f t="shared" si="1"/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12">
        <f t="shared" si="5"/>
        <v>41873.890474537038</v>
      </c>
      <c r="Q46" s="12">
        <f t="shared" si="4"/>
        <v>41918.890474537038</v>
      </c>
      <c r="R46" s="11">
        <f t="shared" si="1"/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12">
        <f t="shared" si="5"/>
        <v>42457.415590277778</v>
      </c>
      <c r="Q47" s="12">
        <f t="shared" si="4"/>
        <v>42487.415590277778</v>
      </c>
      <c r="R47" s="11">
        <f t="shared" si="1"/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12">
        <f t="shared" si="5"/>
        <v>42323.756643518522</v>
      </c>
      <c r="Q48" s="12">
        <f t="shared" si="4"/>
        <v>42353.756643518522</v>
      </c>
      <c r="R48" s="11">
        <f t="shared" si="1"/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12">
        <f t="shared" si="5"/>
        <v>41932.611192129625</v>
      </c>
      <c r="Q49" s="12">
        <f t="shared" si="4"/>
        <v>41992.652858796289</v>
      </c>
      <c r="R49" s="11">
        <f t="shared" si="1"/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12">
        <f t="shared" si="5"/>
        <v>42033.308564814812</v>
      </c>
      <c r="Q50" s="12">
        <f t="shared" si="4"/>
        <v>42064.291666666664</v>
      </c>
      <c r="R50" s="11">
        <f t="shared" si="1"/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12">
        <f t="shared" si="5"/>
        <v>42270.968113425923</v>
      </c>
      <c r="Q51" s="12">
        <f t="shared" si="4"/>
        <v>42300.968113425923</v>
      </c>
      <c r="R51" s="11">
        <f t="shared" si="1"/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12">
        <f t="shared" si="5"/>
        <v>41995.544652777775</v>
      </c>
      <c r="Q52" s="12">
        <f t="shared" si="4"/>
        <v>42034.499999999993</v>
      </c>
      <c r="R52" s="11">
        <f t="shared" si="1"/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12">
        <f t="shared" si="5"/>
        <v>42196.720335648148</v>
      </c>
      <c r="Q53" s="12">
        <f t="shared" si="4"/>
        <v>42226.720335648148</v>
      </c>
      <c r="R53" s="11">
        <f t="shared" si="1"/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12">
        <f t="shared" si="5"/>
        <v>41807.493587962963</v>
      </c>
      <c r="Q54" s="12">
        <f t="shared" si="4"/>
        <v>41837.493587962963</v>
      </c>
      <c r="R54" s="11">
        <f t="shared" si="1"/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12">
        <f t="shared" si="5"/>
        <v>41719.340798611105</v>
      </c>
      <c r="Q55" s="12">
        <f t="shared" si="4"/>
        <v>41733.708333333328</v>
      </c>
      <c r="R55" s="11">
        <f t="shared" si="1"/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12">
        <f t="shared" si="5"/>
        <v>42333.504872685182</v>
      </c>
      <c r="Q56" s="12">
        <f t="shared" si="4"/>
        <v>42363.504872685182</v>
      </c>
      <c r="R56" s="11">
        <f t="shared" si="1"/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12">
        <f t="shared" si="5"/>
        <v>42496.760601851849</v>
      </c>
      <c r="Q57" s="12">
        <f t="shared" si="4"/>
        <v>42517.760601851849</v>
      </c>
      <c r="R57" s="11">
        <f t="shared" si="1"/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12">
        <f t="shared" si="5"/>
        <v>42149.340555555551</v>
      </c>
      <c r="Q58" s="12">
        <f t="shared" si="4"/>
        <v>42163.458333333336</v>
      </c>
      <c r="R58" s="11">
        <f t="shared" si="1"/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12">
        <f t="shared" si="5"/>
        <v>42089.624560185184</v>
      </c>
      <c r="Q59" s="12">
        <f t="shared" si="4"/>
        <v>42119.624560185184</v>
      </c>
      <c r="R59" s="11">
        <f t="shared" si="1"/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12">
        <f t="shared" si="5"/>
        <v>41932.536712962959</v>
      </c>
      <c r="Q60" s="12">
        <f t="shared" si="4"/>
        <v>41962.578379629624</v>
      </c>
      <c r="R60" s="11">
        <f t="shared" si="1"/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12">
        <f t="shared" si="5"/>
        <v>42230.027500000004</v>
      </c>
      <c r="Q61" s="12">
        <f t="shared" si="4"/>
        <v>42261.666666666664</v>
      </c>
      <c r="R61" s="11">
        <f t="shared" si="1"/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12">
        <f t="shared" si="5"/>
        <v>41701.693483796291</v>
      </c>
      <c r="Q62" s="12">
        <f t="shared" si="4"/>
        <v>41720.791666666664</v>
      </c>
      <c r="R62" s="11">
        <f t="shared" si="1"/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12">
        <f t="shared" si="5"/>
        <v>41409.605983796297</v>
      </c>
      <c r="Q63" s="12">
        <f t="shared" si="4"/>
        <v>41431.605983796297</v>
      </c>
      <c r="R63" s="11">
        <f t="shared" si="1"/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12">
        <f t="shared" si="5"/>
        <v>41311.591180555552</v>
      </c>
      <c r="Q64" s="12">
        <f t="shared" si="4"/>
        <v>41336.591180555552</v>
      </c>
      <c r="R64" s="11">
        <f t="shared" si="1"/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12">
        <f t="shared" si="5"/>
        <v>41612.703854166662</v>
      </c>
      <c r="Q65" s="12">
        <f t="shared" si="4"/>
        <v>41635.999305555553</v>
      </c>
      <c r="R65" s="11">
        <f t="shared" si="1"/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12">
        <f t="shared" si="5"/>
        <v>41432.809965277775</v>
      </c>
      <c r="Q66" s="12">
        <f t="shared" si="4"/>
        <v>41462.809965277775</v>
      </c>
      <c r="R66" s="11">
        <f t="shared" si="1"/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((E67/D67)*100)</f>
        <v>107.52857142857141</v>
      </c>
      <c r="P67" s="12">
        <f t="shared" ref="P67:P130" si="7">(((J67/60)/60)/24)+DATE(1970,1,1)+(-5/24)</f>
        <v>41835.612893518519</v>
      </c>
      <c r="Q67" s="12">
        <f t="shared" si="4"/>
        <v>41862.040972222218</v>
      </c>
      <c r="R67" s="11">
        <f t="shared" ref="R67:R130" si="8">IFERROR(E67/L67,0)</f>
        <v>132.05263157894737</v>
      </c>
      <c r="S67" t="str">
        <f t="shared" ref="S67:S130" si="9">LEFT(N67, SEARCH("/",N67,1)-1)</f>
        <v>film &amp; video</v>
      </c>
      <c r="T67" t="str">
        <f t="shared" ref="T67:T130" si="10">RIGHT(N67,LEN(N67)-SEARCH("/",N67))</f>
        <v>shorts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12">
        <f t="shared" si="7"/>
        <v>42539.641435185178</v>
      </c>
      <c r="Q68" s="12">
        <f t="shared" ref="Q68:Q131" si="11">(((I68/60)/60)/24)+DATE(1970,1,1)+(-5/24)</f>
        <v>42569.641435185178</v>
      </c>
      <c r="R68" s="11">
        <f t="shared" si="8"/>
        <v>91.230769230769226</v>
      </c>
      <c r="S68" t="str">
        <f t="shared" si="9"/>
        <v>film &amp; video</v>
      </c>
      <c r="T68" t="str">
        <f t="shared" si="10"/>
        <v>shorts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12">
        <f t="shared" si="7"/>
        <v>41075.375046296293</v>
      </c>
      <c r="Q69" s="12">
        <f t="shared" si="11"/>
        <v>41105.375046296293</v>
      </c>
      <c r="R69" s="11">
        <f t="shared" si="8"/>
        <v>116.25</v>
      </c>
      <c r="S69" t="str">
        <f t="shared" si="9"/>
        <v>film &amp; video</v>
      </c>
      <c r="T69" t="str">
        <f t="shared" si="10"/>
        <v>shorts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12">
        <f t="shared" si="7"/>
        <v>41663.36100694444</v>
      </c>
      <c r="Q70" s="12">
        <f t="shared" si="11"/>
        <v>41693.36100694444</v>
      </c>
      <c r="R70" s="11">
        <f t="shared" si="8"/>
        <v>21.194444444444443</v>
      </c>
      <c r="S70" t="str">
        <f t="shared" si="9"/>
        <v>film &amp; video</v>
      </c>
      <c r="T70" t="str">
        <f t="shared" si="10"/>
        <v>shorts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12">
        <f t="shared" si="7"/>
        <v>40785.979456018518</v>
      </c>
      <c r="Q71" s="12">
        <f t="shared" si="11"/>
        <v>40818.082638888889</v>
      </c>
      <c r="R71" s="11">
        <f t="shared" si="8"/>
        <v>62.327134831460668</v>
      </c>
      <c r="S71" t="str">
        <f t="shared" si="9"/>
        <v>film &amp; video</v>
      </c>
      <c r="T71" t="str">
        <f t="shared" si="10"/>
        <v>shorts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12">
        <f t="shared" si="7"/>
        <v>40730.688020833331</v>
      </c>
      <c r="Q72" s="12">
        <f t="shared" si="11"/>
        <v>40790.688020833331</v>
      </c>
      <c r="R72" s="11">
        <f t="shared" si="8"/>
        <v>37.411764705882355</v>
      </c>
      <c r="S72" t="str">
        <f t="shared" si="9"/>
        <v>film &amp; video</v>
      </c>
      <c r="T72" t="str">
        <f t="shared" si="10"/>
        <v>shorts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12">
        <f t="shared" si="7"/>
        <v>40997.063159722216</v>
      </c>
      <c r="Q73" s="12">
        <f t="shared" si="11"/>
        <v>41057.063159722216</v>
      </c>
      <c r="R73" s="11">
        <f t="shared" si="8"/>
        <v>69.71875</v>
      </c>
      <c r="S73" t="str">
        <f t="shared" si="9"/>
        <v>film &amp; video</v>
      </c>
      <c r="T73" t="str">
        <f t="shared" si="10"/>
        <v>shorts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12">
        <f t="shared" si="7"/>
        <v>41207.801863425921</v>
      </c>
      <c r="Q74" s="12">
        <f t="shared" si="11"/>
        <v>41227.791666666664</v>
      </c>
      <c r="R74" s="11">
        <f t="shared" si="8"/>
        <v>58.170731707317074</v>
      </c>
      <c r="S74" t="str">
        <f t="shared" si="9"/>
        <v>film &amp; video</v>
      </c>
      <c r="T74" t="str">
        <f t="shared" si="10"/>
        <v>shorts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12">
        <f t="shared" si="7"/>
        <v>40587.548425925925</v>
      </c>
      <c r="Q75" s="12">
        <f t="shared" si="11"/>
        <v>40665.957638888889</v>
      </c>
      <c r="R75" s="11">
        <f t="shared" si="8"/>
        <v>50</v>
      </c>
      <c r="S75" t="str">
        <f t="shared" si="9"/>
        <v>film &amp; video</v>
      </c>
      <c r="T75" t="str">
        <f t="shared" si="10"/>
        <v>shorts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12">
        <f t="shared" si="7"/>
        <v>42360.278877314813</v>
      </c>
      <c r="Q76" s="12">
        <f t="shared" si="11"/>
        <v>42390.278877314813</v>
      </c>
      <c r="R76" s="11">
        <f t="shared" si="8"/>
        <v>19.471034482758618</v>
      </c>
      <c r="S76" t="str">
        <f t="shared" si="9"/>
        <v>film &amp; video</v>
      </c>
      <c r="T76" t="str">
        <f t="shared" si="10"/>
        <v>shorts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12">
        <f t="shared" si="7"/>
        <v>41357.000833333332</v>
      </c>
      <c r="Q77" s="12">
        <f t="shared" si="11"/>
        <v>41387.000833333332</v>
      </c>
      <c r="R77" s="11">
        <f t="shared" si="8"/>
        <v>85.957446808510639</v>
      </c>
      <c r="S77" t="str">
        <f t="shared" si="9"/>
        <v>film &amp; video</v>
      </c>
      <c r="T77" t="str">
        <f t="shared" si="10"/>
        <v>shorts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12">
        <f t="shared" si="7"/>
        <v>40844.483310185184</v>
      </c>
      <c r="Q78" s="12">
        <f t="shared" si="11"/>
        <v>40904.524976851848</v>
      </c>
      <c r="R78" s="11">
        <f t="shared" si="8"/>
        <v>30.666666666666668</v>
      </c>
      <c r="S78" t="str">
        <f t="shared" si="9"/>
        <v>film &amp; video</v>
      </c>
      <c r="T78" t="str">
        <f t="shared" si="10"/>
        <v>shorts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12">
        <f t="shared" si="7"/>
        <v>40996.936539351853</v>
      </c>
      <c r="Q79" s="12">
        <f t="shared" si="11"/>
        <v>41049.915972222218</v>
      </c>
      <c r="R79" s="11">
        <f t="shared" si="8"/>
        <v>60.384615384615387</v>
      </c>
      <c r="S79" t="str">
        <f t="shared" si="9"/>
        <v>film &amp; video</v>
      </c>
      <c r="T79" t="str">
        <f t="shared" si="10"/>
        <v>shorts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12">
        <f t="shared" si="7"/>
        <v>42604.522233796299</v>
      </c>
      <c r="Q80" s="12">
        <f t="shared" si="11"/>
        <v>42614.522233796299</v>
      </c>
      <c r="R80" s="11">
        <f t="shared" si="8"/>
        <v>38.6</v>
      </c>
      <c r="S80" t="str">
        <f t="shared" si="9"/>
        <v>film &amp; video</v>
      </c>
      <c r="T80" t="str">
        <f t="shared" si="10"/>
        <v>shorts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12">
        <f t="shared" si="7"/>
        <v>41724.568206018514</v>
      </c>
      <c r="Q81" s="12">
        <f t="shared" si="11"/>
        <v>41754.568206018514</v>
      </c>
      <c r="R81" s="11">
        <f t="shared" si="8"/>
        <v>40.268292682926827</v>
      </c>
      <c r="S81" t="str">
        <f t="shared" si="9"/>
        <v>film &amp; video</v>
      </c>
      <c r="T81" t="str">
        <f t="shared" si="10"/>
        <v>shorts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12">
        <f t="shared" si="7"/>
        <v>41582.875648148147</v>
      </c>
      <c r="Q82" s="12">
        <f t="shared" si="11"/>
        <v>41617.875648148147</v>
      </c>
      <c r="R82" s="11">
        <f t="shared" si="8"/>
        <v>273.82978723404256</v>
      </c>
      <c r="S82" t="str">
        <f t="shared" si="9"/>
        <v>film &amp; video</v>
      </c>
      <c r="T82" t="str">
        <f t="shared" si="10"/>
        <v>shorts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12">
        <f t="shared" si="7"/>
        <v>41099.950543981482</v>
      </c>
      <c r="Q83" s="12">
        <f t="shared" si="11"/>
        <v>41103.91805555555</v>
      </c>
      <c r="R83" s="11">
        <f t="shared" si="8"/>
        <v>53.035714285714285</v>
      </c>
      <c r="S83" t="str">
        <f t="shared" si="9"/>
        <v>film &amp; video</v>
      </c>
      <c r="T83" t="str">
        <f t="shared" si="10"/>
        <v>shorts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12">
        <f t="shared" si="7"/>
        <v>40795.611817129626</v>
      </c>
      <c r="Q84" s="12">
        <f t="shared" si="11"/>
        <v>40825.611817129626</v>
      </c>
      <c r="R84" s="11">
        <f t="shared" si="8"/>
        <v>40.005000000000003</v>
      </c>
      <c r="S84" t="str">
        <f t="shared" si="9"/>
        <v>film &amp; video</v>
      </c>
      <c r="T84" t="str">
        <f t="shared" si="10"/>
        <v>shorts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12">
        <f t="shared" si="7"/>
        <v>42042.407280092586</v>
      </c>
      <c r="Q85" s="12">
        <f t="shared" si="11"/>
        <v>42057.270833333336</v>
      </c>
      <c r="R85" s="11">
        <f t="shared" si="8"/>
        <v>15.76923076923077</v>
      </c>
      <c r="S85" t="str">
        <f t="shared" si="9"/>
        <v>film &amp; video</v>
      </c>
      <c r="T85" t="str">
        <f t="shared" si="10"/>
        <v>shorts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12">
        <f t="shared" si="7"/>
        <v>40648.54960648148</v>
      </c>
      <c r="Q86" s="12">
        <f t="shared" si="11"/>
        <v>40678.54960648148</v>
      </c>
      <c r="R86" s="11">
        <f t="shared" si="8"/>
        <v>71.428571428571431</v>
      </c>
      <c r="S86" t="str">
        <f t="shared" si="9"/>
        <v>film &amp; video</v>
      </c>
      <c r="T86" t="str">
        <f t="shared" si="10"/>
        <v>shorts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12">
        <f t="shared" si="7"/>
        <v>40778.917094907403</v>
      </c>
      <c r="Q87" s="12">
        <f t="shared" si="11"/>
        <v>40808.917094907403</v>
      </c>
      <c r="R87" s="11">
        <f t="shared" si="8"/>
        <v>71.714285714285708</v>
      </c>
      <c r="S87" t="str">
        <f t="shared" si="9"/>
        <v>film &amp; video</v>
      </c>
      <c r="T87" t="str">
        <f t="shared" si="10"/>
        <v>shorts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12">
        <f t="shared" si="7"/>
        <v>42291.347743055558</v>
      </c>
      <c r="Q88" s="12">
        <f t="shared" si="11"/>
        <v>42365.389409722215</v>
      </c>
      <c r="R88" s="11">
        <f t="shared" si="8"/>
        <v>375.76470588235293</v>
      </c>
      <c r="S88" t="str">
        <f t="shared" si="9"/>
        <v>film &amp; video</v>
      </c>
      <c r="T88" t="str">
        <f t="shared" si="10"/>
        <v>shorts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12">
        <f t="shared" si="7"/>
        <v>40322.331053240734</v>
      </c>
      <c r="Q89" s="12">
        <f t="shared" si="11"/>
        <v>40331.861805555556</v>
      </c>
      <c r="R89" s="11">
        <f t="shared" si="8"/>
        <v>104.6</v>
      </c>
      <c r="S89" t="str">
        <f t="shared" si="9"/>
        <v>film &amp; video</v>
      </c>
      <c r="T89" t="str">
        <f t="shared" si="10"/>
        <v>shorts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12">
        <f t="shared" si="7"/>
        <v>41786.450590277775</v>
      </c>
      <c r="Q90" s="12">
        <f t="shared" si="11"/>
        <v>41812.450590277775</v>
      </c>
      <c r="R90" s="11">
        <f t="shared" si="8"/>
        <v>60</v>
      </c>
      <c r="S90" t="str">
        <f t="shared" si="9"/>
        <v>film &amp; video</v>
      </c>
      <c r="T90" t="str">
        <f t="shared" si="10"/>
        <v>shorts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12">
        <f t="shared" si="7"/>
        <v>41402.543888888889</v>
      </c>
      <c r="Q91" s="12">
        <f t="shared" si="11"/>
        <v>41427.543888888889</v>
      </c>
      <c r="R91" s="11">
        <f t="shared" si="8"/>
        <v>123.28571428571429</v>
      </c>
      <c r="S91" t="str">
        <f t="shared" si="9"/>
        <v>film &amp; video</v>
      </c>
      <c r="T91" t="str">
        <f t="shared" si="10"/>
        <v>shorts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12">
        <f t="shared" si="7"/>
        <v>40706.089108796295</v>
      </c>
      <c r="Q92" s="12">
        <f t="shared" si="11"/>
        <v>40736.089108796295</v>
      </c>
      <c r="R92" s="11">
        <f t="shared" si="8"/>
        <v>31.375</v>
      </c>
      <c r="S92" t="str">
        <f t="shared" si="9"/>
        <v>film &amp; video</v>
      </c>
      <c r="T92" t="str">
        <f t="shared" si="10"/>
        <v>shorts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12">
        <f t="shared" si="7"/>
        <v>40619.194027777776</v>
      </c>
      <c r="Q93" s="12">
        <f t="shared" si="11"/>
        <v>40680.194027777776</v>
      </c>
      <c r="R93" s="11">
        <f t="shared" si="8"/>
        <v>78.260869565217391</v>
      </c>
      <c r="S93" t="str">
        <f t="shared" si="9"/>
        <v>film &amp; video</v>
      </c>
      <c r="T93" t="str">
        <f t="shared" si="10"/>
        <v>shorts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12">
        <f t="shared" si="7"/>
        <v>42720.990543981483</v>
      </c>
      <c r="Q94" s="12">
        <f t="shared" si="11"/>
        <v>42767.124999999993</v>
      </c>
      <c r="R94" s="11">
        <f t="shared" si="8"/>
        <v>122.32558139534883</v>
      </c>
      <c r="S94" t="str">
        <f t="shared" si="9"/>
        <v>film &amp; video</v>
      </c>
      <c r="T94" t="str">
        <f t="shared" si="10"/>
        <v>shorts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12">
        <f t="shared" si="7"/>
        <v>41065.649733796294</v>
      </c>
      <c r="Q95" s="12">
        <f t="shared" si="11"/>
        <v>41093.666666666664</v>
      </c>
      <c r="R95" s="11">
        <f t="shared" si="8"/>
        <v>73.733333333333334</v>
      </c>
      <c r="S95" t="str">
        <f t="shared" si="9"/>
        <v>film &amp; video</v>
      </c>
      <c r="T95" t="str">
        <f t="shared" si="10"/>
        <v>shorts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12">
        <f t="shared" si="7"/>
        <v>41716.509513888886</v>
      </c>
      <c r="Q96" s="12">
        <f t="shared" si="11"/>
        <v>41736.509513888886</v>
      </c>
      <c r="R96" s="11">
        <f t="shared" si="8"/>
        <v>21.666666666666668</v>
      </c>
      <c r="S96" t="str">
        <f t="shared" si="9"/>
        <v>film &amp; video</v>
      </c>
      <c r="T96" t="str">
        <f t="shared" si="10"/>
        <v>shorts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12">
        <f t="shared" si="7"/>
        <v>40934.796770833331</v>
      </c>
      <c r="Q97" s="12">
        <f t="shared" si="11"/>
        <v>40964.796770833331</v>
      </c>
      <c r="R97" s="11">
        <f t="shared" si="8"/>
        <v>21.904761904761905</v>
      </c>
      <c r="S97" t="str">
        <f t="shared" si="9"/>
        <v>film &amp; video</v>
      </c>
      <c r="T97" t="str">
        <f t="shared" si="10"/>
        <v>shorts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12">
        <f t="shared" si="7"/>
        <v>40324.45417824074</v>
      </c>
      <c r="Q98" s="12">
        <f t="shared" si="11"/>
        <v>40390.916666666664</v>
      </c>
      <c r="R98" s="11">
        <f t="shared" si="8"/>
        <v>50.588235294117645</v>
      </c>
      <c r="S98" t="str">
        <f t="shared" si="9"/>
        <v>film &amp; video</v>
      </c>
      <c r="T98" t="str">
        <f t="shared" si="10"/>
        <v>shorts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12">
        <f t="shared" si="7"/>
        <v>40705.926874999997</v>
      </c>
      <c r="Q99" s="12">
        <f t="shared" si="11"/>
        <v>40735.926874999997</v>
      </c>
      <c r="R99" s="11">
        <f t="shared" si="8"/>
        <v>53.125</v>
      </c>
      <c r="S99" t="str">
        <f t="shared" si="9"/>
        <v>film &amp; video</v>
      </c>
      <c r="T99" t="str">
        <f t="shared" si="10"/>
        <v>shorts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12">
        <f t="shared" si="7"/>
        <v>41214.586504629624</v>
      </c>
      <c r="Q100" s="12">
        <f t="shared" si="11"/>
        <v>41250.770833333328</v>
      </c>
      <c r="R100" s="11">
        <f t="shared" si="8"/>
        <v>56.666666666666664</v>
      </c>
      <c r="S100" t="str">
        <f t="shared" si="9"/>
        <v>film &amp; video</v>
      </c>
      <c r="T100" t="str">
        <f t="shared" si="10"/>
        <v>shorts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12">
        <f t="shared" si="7"/>
        <v>41631.694432870368</v>
      </c>
      <c r="Q101" s="12">
        <f t="shared" si="11"/>
        <v>41661.694432870368</v>
      </c>
      <c r="R101" s="11">
        <f t="shared" si="8"/>
        <v>40.776666666666664</v>
      </c>
      <c r="S101" t="str">
        <f t="shared" si="9"/>
        <v>film &amp; video</v>
      </c>
      <c r="T101" t="str">
        <f t="shared" si="10"/>
        <v>shorts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12">
        <f t="shared" si="7"/>
        <v>41197.544976851852</v>
      </c>
      <c r="Q102" s="12">
        <f t="shared" si="11"/>
        <v>41217.586643518516</v>
      </c>
      <c r="R102" s="11">
        <f t="shared" si="8"/>
        <v>192.30769230769232</v>
      </c>
      <c r="S102" t="str">
        <f t="shared" si="9"/>
        <v>film &amp; video</v>
      </c>
      <c r="T102" t="str">
        <f t="shared" si="10"/>
        <v>shorts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12">
        <f t="shared" si="7"/>
        <v>41274.568402777775</v>
      </c>
      <c r="Q103" s="12">
        <f t="shared" si="11"/>
        <v>41298.568402777775</v>
      </c>
      <c r="R103" s="11">
        <f t="shared" si="8"/>
        <v>100</v>
      </c>
      <c r="S103" t="str">
        <f t="shared" si="9"/>
        <v>film &amp; video</v>
      </c>
      <c r="T103" t="str">
        <f t="shared" si="10"/>
        <v>shorts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12">
        <f t="shared" si="7"/>
        <v>40504.922835648147</v>
      </c>
      <c r="Q104" s="12">
        <f t="shared" si="11"/>
        <v>40534.922835648147</v>
      </c>
      <c r="R104" s="11">
        <f t="shared" si="8"/>
        <v>117.92307692307692</v>
      </c>
      <c r="S104" t="str">
        <f t="shared" si="9"/>
        <v>film &amp; video</v>
      </c>
      <c r="T104" t="str">
        <f t="shared" si="10"/>
        <v>shorts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12">
        <f t="shared" si="7"/>
        <v>41682.597569444442</v>
      </c>
      <c r="Q105" s="12">
        <f t="shared" si="11"/>
        <v>41705.597569444442</v>
      </c>
      <c r="R105" s="11">
        <f t="shared" si="8"/>
        <v>27.897959183673468</v>
      </c>
      <c r="S105" t="str">
        <f t="shared" si="9"/>
        <v>film &amp; video</v>
      </c>
      <c r="T105" t="str">
        <f t="shared" si="10"/>
        <v>shorts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12">
        <f t="shared" si="7"/>
        <v>40612.486874999995</v>
      </c>
      <c r="Q106" s="12">
        <f t="shared" si="11"/>
        <v>40635.833333333328</v>
      </c>
      <c r="R106" s="11">
        <f t="shared" si="8"/>
        <v>60</v>
      </c>
      <c r="S106" t="str">
        <f t="shared" si="9"/>
        <v>film &amp; video</v>
      </c>
      <c r="T106" t="str">
        <f t="shared" si="10"/>
        <v>shorts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12">
        <f t="shared" si="7"/>
        <v>42485.516435185178</v>
      </c>
      <c r="Q107" s="12">
        <f t="shared" si="11"/>
        <v>42503.791666666664</v>
      </c>
      <c r="R107" s="11">
        <f t="shared" si="8"/>
        <v>39.383333333333333</v>
      </c>
      <c r="S107" t="str">
        <f t="shared" si="9"/>
        <v>film &amp; video</v>
      </c>
      <c r="T107" t="str">
        <f t="shared" si="10"/>
        <v>shorts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12">
        <f t="shared" si="7"/>
        <v>40987.568298611113</v>
      </c>
      <c r="Q108" s="12">
        <f t="shared" si="11"/>
        <v>41001.568298611113</v>
      </c>
      <c r="R108" s="11">
        <f t="shared" si="8"/>
        <v>186.11111111111111</v>
      </c>
      <c r="S108" t="str">
        <f t="shared" si="9"/>
        <v>film &amp; video</v>
      </c>
      <c r="T108" t="str">
        <f t="shared" si="10"/>
        <v>shorts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12">
        <f t="shared" si="7"/>
        <v>40635.774155092593</v>
      </c>
      <c r="Q109" s="12">
        <f t="shared" si="11"/>
        <v>40657.774155092593</v>
      </c>
      <c r="R109" s="11">
        <f t="shared" si="8"/>
        <v>111.37681159420291</v>
      </c>
      <c r="S109" t="str">
        <f t="shared" si="9"/>
        <v>film &amp; video</v>
      </c>
      <c r="T109" t="str">
        <f t="shared" si="10"/>
        <v>shorts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12">
        <f t="shared" si="7"/>
        <v>41365.404745370368</v>
      </c>
      <c r="Q110" s="12">
        <f t="shared" si="11"/>
        <v>41425.404745370368</v>
      </c>
      <c r="R110" s="11">
        <f t="shared" si="8"/>
        <v>78.723404255319153</v>
      </c>
      <c r="S110" t="str">
        <f t="shared" si="9"/>
        <v>film &amp; video</v>
      </c>
      <c r="T110" t="str">
        <f t="shared" si="10"/>
        <v>shorts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12">
        <f t="shared" si="7"/>
        <v>40569.817476851851</v>
      </c>
      <c r="Q111" s="12">
        <f t="shared" si="11"/>
        <v>40599.817476851851</v>
      </c>
      <c r="R111" s="11">
        <f t="shared" si="8"/>
        <v>46.702127659574465</v>
      </c>
      <c r="S111" t="str">
        <f t="shared" si="9"/>
        <v>film &amp; video</v>
      </c>
      <c r="T111" t="str">
        <f t="shared" si="10"/>
        <v>shorts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12">
        <f t="shared" si="7"/>
        <v>41557.741354166668</v>
      </c>
      <c r="Q112" s="12">
        <f t="shared" si="11"/>
        <v>41592.040972222218</v>
      </c>
      <c r="R112" s="11">
        <f t="shared" si="8"/>
        <v>65.384615384615387</v>
      </c>
      <c r="S112" t="str">
        <f t="shared" si="9"/>
        <v>film &amp; video</v>
      </c>
      <c r="T112" t="str">
        <f t="shared" si="10"/>
        <v>shorts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12">
        <f t="shared" si="7"/>
        <v>42125.124849537031</v>
      </c>
      <c r="Q113" s="12">
        <f t="shared" si="11"/>
        <v>42155.124849537031</v>
      </c>
      <c r="R113" s="11">
        <f t="shared" si="8"/>
        <v>102.0754716981132</v>
      </c>
      <c r="S113" t="str">
        <f t="shared" si="9"/>
        <v>film &amp; video</v>
      </c>
      <c r="T113" t="str">
        <f t="shared" si="10"/>
        <v>shorts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12">
        <f t="shared" si="7"/>
        <v>41717.834699074068</v>
      </c>
      <c r="Q114" s="12">
        <f t="shared" si="11"/>
        <v>41741.875</v>
      </c>
      <c r="R114" s="11">
        <f t="shared" si="8"/>
        <v>64.197530864197532</v>
      </c>
      <c r="S114" t="str">
        <f t="shared" si="9"/>
        <v>film &amp; video</v>
      </c>
      <c r="T114" t="str">
        <f t="shared" si="10"/>
        <v>shorts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12">
        <f t="shared" si="7"/>
        <v>40753.550092592588</v>
      </c>
      <c r="Q115" s="12">
        <f t="shared" si="11"/>
        <v>40761.416666666664</v>
      </c>
      <c r="R115" s="11">
        <f t="shared" si="8"/>
        <v>90.384615384615387</v>
      </c>
      <c r="S115" t="str">
        <f t="shared" si="9"/>
        <v>film &amp; video</v>
      </c>
      <c r="T115" t="str">
        <f t="shared" si="10"/>
        <v>shorts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12">
        <f t="shared" si="7"/>
        <v>40861.065833333334</v>
      </c>
      <c r="Q116" s="12">
        <f t="shared" si="11"/>
        <v>40921.065833333334</v>
      </c>
      <c r="R116" s="11">
        <f t="shared" si="8"/>
        <v>88.571428571428569</v>
      </c>
      <c r="S116" t="str">
        <f t="shared" si="9"/>
        <v>film &amp; video</v>
      </c>
      <c r="T116" t="str">
        <f t="shared" si="10"/>
        <v>shorts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12">
        <f t="shared" si="7"/>
        <v>40918.530601851846</v>
      </c>
      <c r="Q117" s="12">
        <f t="shared" si="11"/>
        <v>40943.530601851846</v>
      </c>
      <c r="R117" s="11">
        <f t="shared" si="8"/>
        <v>28.727272727272727</v>
      </c>
      <c r="S117" t="str">
        <f t="shared" si="9"/>
        <v>film &amp; video</v>
      </c>
      <c r="T117" t="str">
        <f t="shared" si="10"/>
        <v>shorts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12">
        <f t="shared" si="7"/>
        <v>40595.288831018515</v>
      </c>
      <c r="Q118" s="12">
        <f t="shared" si="11"/>
        <v>40641.247164351851</v>
      </c>
      <c r="R118" s="11">
        <f t="shared" si="8"/>
        <v>69.78947368421052</v>
      </c>
      <c r="S118" t="str">
        <f t="shared" si="9"/>
        <v>film &amp; video</v>
      </c>
      <c r="T118" t="str">
        <f t="shared" si="10"/>
        <v>shorts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12">
        <f t="shared" si="7"/>
        <v>40248.626666666663</v>
      </c>
      <c r="Q119" s="12">
        <f t="shared" si="11"/>
        <v>40338.583333333328</v>
      </c>
      <c r="R119" s="11">
        <f t="shared" si="8"/>
        <v>167.48962962962963</v>
      </c>
      <c r="S119" t="str">
        <f t="shared" si="9"/>
        <v>film &amp; video</v>
      </c>
      <c r="T119" t="str">
        <f t="shared" si="10"/>
        <v>shorts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12">
        <f t="shared" si="7"/>
        <v>40722.845324074071</v>
      </c>
      <c r="Q120" s="12">
        <f t="shared" si="11"/>
        <v>40752.845324074071</v>
      </c>
      <c r="R120" s="11">
        <f t="shared" si="8"/>
        <v>144.91230769230768</v>
      </c>
      <c r="S120" t="str">
        <f t="shared" si="9"/>
        <v>film &amp; video</v>
      </c>
      <c r="T120" t="str">
        <f t="shared" si="10"/>
        <v>shorts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12">
        <f t="shared" si="7"/>
        <v>40738.860949074071</v>
      </c>
      <c r="Q121" s="12">
        <f t="shared" si="11"/>
        <v>40768.75</v>
      </c>
      <c r="R121" s="11">
        <f t="shared" si="8"/>
        <v>91.840540540540545</v>
      </c>
      <c r="S121" t="str">
        <f t="shared" si="9"/>
        <v>film &amp; video</v>
      </c>
      <c r="T121" t="str">
        <f t="shared" si="10"/>
        <v>shorts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12">
        <f t="shared" si="7"/>
        <v>42615.841516203705</v>
      </c>
      <c r="Q122" s="12">
        <f t="shared" si="11"/>
        <v>42645.841516203705</v>
      </c>
      <c r="R122" s="11">
        <f t="shared" si="8"/>
        <v>10</v>
      </c>
      <c r="S122" t="str">
        <f t="shared" si="9"/>
        <v>film &amp; video</v>
      </c>
      <c r="T122" t="str">
        <f t="shared" si="10"/>
        <v>science fiction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12">
        <f t="shared" si="7"/>
        <v>42096.496643518512</v>
      </c>
      <c r="Q123" s="12">
        <f t="shared" si="11"/>
        <v>42112.219444444439</v>
      </c>
      <c r="R123" s="11">
        <f t="shared" si="8"/>
        <v>1</v>
      </c>
      <c r="S123" t="str">
        <f t="shared" si="9"/>
        <v>film &amp; video</v>
      </c>
      <c r="T123" t="str">
        <f t="shared" si="10"/>
        <v>science fiction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12">
        <f t="shared" si="7"/>
        <v>42593.223460648143</v>
      </c>
      <c r="Q124" s="12">
        <f t="shared" si="11"/>
        <v>42653.223460648143</v>
      </c>
      <c r="R124" s="11">
        <f t="shared" si="8"/>
        <v>0</v>
      </c>
      <c r="S124" t="str">
        <f t="shared" si="9"/>
        <v>film &amp; video</v>
      </c>
      <c r="T124" t="str">
        <f t="shared" si="10"/>
        <v>science fiction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12">
        <f t="shared" si="7"/>
        <v>41904.573657407404</v>
      </c>
      <c r="Q125" s="12">
        <f t="shared" si="11"/>
        <v>41940.708333333328</v>
      </c>
      <c r="R125" s="11">
        <f t="shared" si="8"/>
        <v>25.166666666666668</v>
      </c>
      <c r="S125" t="str">
        <f t="shared" si="9"/>
        <v>film &amp; video</v>
      </c>
      <c r="T125" t="str">
        <f t="shared" si="10"/>
        <v>science fiction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12">
        <f t="shared" si="7"/>
        <v>42114.720393518517</v>
      </c>
      <c r="Q126" s="12">
        <f t="shared" si="11"/>
        <v>42139.720393518517</v>
      </c>
      <c r="R126" s="11">
        <f t="shared" si="8"/>
        <v>0</v>
      </c>
      <c r="S126" t="str">
        <f t="shared" si="9"/>
        <v>film &amp; video</v>
      </c>
      <c r="T126" t="str">
        <f t="shared" si="10"/>
        <v>science fiction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12">
        <f t="shared" si="7"/>
        <v>42709.78564814815</v>
      </c>
      <c r="Q127" s="12">
        <f t="shared" si="11"/>
        <v>42769.78564814815</v>
      </c>
      <c r="R127" s="11">
        <f t="shared" si="8"/>
        <v>11.666666666666666</v>
      </c>
      <c r="S127" t="str">
        <f t="shared" si="9"/>
        <v>film &amp; video</v>
      </c>
      <c r="T127" t="str">
        <f t="shared" si="10"/>
        <v>science fiction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12">
        <f t="shared" si="7"/>
        <v>42135.381215277775</v>
      </c>
      <c r="Q128" s="12">
        <f t="shared" si="11"/>
        <v>42165.874999999993</v>
      </c>
      <c r="R128" s="11">
        <f t="shared" si="8"/>
        <v>106.69230769230769</v>
      </c>
      <c r="S128" t="str">
        <f t="shared" si="9"/>
        <v>film &amp; video</v>
      </c>
      <c r="T128" t="str">
        <f t="shared" si="10"/>
        <v>science fiction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12">
        <f t="shared" si="7"/>
        <v>42067.415983796294</v>
      </c>
      <c r="Q129" s="12">
        <f t="shared" si="11"/>
        <v>42097.37431712963</v>
      </c>
      <c r="R129" s="11">
        <f t="shared" si="8"/>
        <v>47.5</v>
      </c>
      <c r="S129" t="str">
        <f t="shared" si="9"/>
        <v>film &amp; video</v>
      </c>
      <c r="T129" t="str">
        <f t="shared" si="10"/>
        <v>science fiction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12">
        <f t="shared" si="7"/>
        <v>42628.019594907404</v>
      </c>
      <c r="Q130" s="12">
        <f t="shared" si="11"/>
        <v>42663.019594907404</v>
      </c>
      <c r="R130" s="11">
        <f t="shared" si="8"/>
        <v>311.16666666666669</v>
      </c>
      <c r="S130" t="str">
        <f t="shared" si="9"/>
        <v>film &amp; video</v>
      </c>
      <c r="T130" t="str">
        <f t="shared" si="10"/>
        <v>science fiction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((E131/D131)*100)</f>
        <v>0</v>
      </c>
      <c r="P131" s="12">
        <f t="shared" ref="P131:P194" si="13">(((J131/60)/60)/24)+DATE(1970,1,1)+(-5/24)</f>
        <v>41882.728969907403</v>
      </c>
      <c r="Q131" s="12">
        <f t="shared" si="11"/>
        <v>41942.728969907403</v>
      </c>
      <c r="R131" s="11">
        <f t="shared" ref="R131:R194" si="14">IFERROR(E131/L131,0)</f>
        <v>0</v>
      </c>
      <c r="S131" t="str">
        <f t="shared" ref="S131:S194" si="15">LEFT(N131, SEARCH("/",N131,1)-1)</f>
        <v>film &amp; video</v>
      </c>
      <c r="T131" t="str">
        <f t="shared" ref="T131:T194" si="16">RIGHT(N131,LEN(N131)-SEARCH("/",N131))</f>
        <v>science fiction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12">
        <f t="shared" si="13"/>
        <v>41778.707083333327</v>
      </c>
      <c r="Q132" s="12">
        <f t="shared" ref="Q132:Q195" si="17">(((I132/60)/60)/24)+DATE(1970,1,1)+(-5/24)</f>
        <v>41806.636111111111</v>
      </c>
      <c r="R132" s="11">
        <f t="shared" si="14"/>
        <v>0</v>
      </c>
      <c r="S132" t="str">
        <f t="shared" si="15"/>
        <v>film &amp; video</v>
      </c>
      <c r="T132" t="str">
        <f t="shared" si="16"/>
        <v>science fiction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12">
        <f t="shared" si="13"/>
        <v>42541.629178240742</v>
      </c>
      <c r="Q133" s="12">
        <f t="shared" si="17"/>
        <v>42556.791666666664</v>
      </c>
      <c r="R133" s="11">
        <f t="shared" si="14"/>
        <v>0</v>
      </c>
      <c r="S133" t="str">
        <f t="shared" si="15"/>
        <v>film &amp; video</v>
      </c>
      <c r="T133" t="str">
        <f t="shared" si="16"/>
        <v>science fiction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12">
        <f t="shared" si="13"/>
        <v>41905.60424768518</v>
      </c>
      <c r="Q134" s="12">
        <f t="shared" si="17"/>
        <v>41950.645914351851</v>
      </c>
      <c r="R134" s="11">
        <f t="shared" si="14"/>
        <v>94.506172839506178</v>
      </c>
      <c r="S134" t="str">
        <f t="shared" si="15"/>
        <v>film &amp; video</v>
      </c>
      <c r="T134" t="str">
        <f t="shared" si="16"/>
        <v>science fiction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12">
        <f t="shared" si="13"/>
        <v>42491.599351851844</v>
      </c>
      <c r="Q135" s="12">
        <f t="shared" si="17"/>
        <v>42521.521527777775</v>
      </c>
      <c r="R135" s="11">
        <f t="shared" si="14"/>
        <v>0</v>
      </c>
      <c r="S135" t="str">
        <f t="shared" si="15"/>
        <v>film &amp; video</v>
      </c>
      <c r="T135" t="str">
        <f t="shared" si="16"/>
        <v>science fiction</v>
      </c>
    </row>
    <row r="136" spans="1:2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12">
        <f t="shared" si="13"/>
        <v>42221.701597222222</v>
      </c>
      <c r="Q136" s="12">
        <f t="shared" si="17"/>
        <v>42251.499999999993</v>
      </c>
      <c r="R136" s="11">
        <f t="shared" si="14"/>
        <v>0</v>
      </c>
      <c r="S136" t="str">
        <f t="shared" si="15"/>
        <v>film &amp; video</v>
      </c>
      <c r="T136" t="str">
        <f t="shared" si="16"/>
        <v>science fiction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12">
        <f t="shared" si="13"/>
        <v>41788.173576388886</v>
      </c>
      <c r="Q137" s="12">
        <f t="shared" si="17"/>
        <v>41821.583333333328</v>
      </c>
      <c r="R137" s="11">
        <f t="shared" si="14"/>
        <v>80.599999999999994</v>
      </c>
      <c r="S137" t="str">
        <f t="shared" si="15"/>
        <v>film &amp; video</v>
      </c>
      <c r="T137" t="str">
        <f t="shared" si="16"/>
        <v>science fiction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12">
        <f t="shared" si="13"/>
        <v>42096.201782407406</v>
      </c>
      <c r="Q138" s="12">
        <f t="shared" si="17"/>
        <v>42140.219444444439</v>
      </c>
      <c r="R138" s="11">
        <f t="shared" si="14"/>
        <v>0</v>
      </c>
      <c r="S138" t="str">
        <f t="shared" si="15"/>
        <v>film &amp; video</v>
      </c>
      <c r="T138" t="str">
        <f t="shared" si="16"/>
        <v>science fiction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12">
        <f t="shared" si="13"/>
        <v>42239.365659722222</v>
      </c>
      <c r="Q139" s="12">
        <f t="shared" si="17"/>
        <v>42289.365659722222</v>
      </c>
      <c r="R139" s="11">
        <f t="shared" si="14"/>
        <v>0</v>
      </c>
      <c r="S139" t="str">
        <f t="shared" si="15"/>
        <v>film &amp; video</v>
      </c>
      <c r="T139" t="str">
        <f t="shared" si="16"/>
        <v>science fiction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12">
        <f t="shared" si="13"/>
        <v>42186.049085648141</v>
      </c>
      <c r="Q140" s="12">
        <f t="shared" si="17"/>
        <v>42216.999305555553</v>
      </c>
      <c r="R140" s="11">
        <f t="shared" si="14"/>
        <v>81.241379310344826</v>
      </c>
      <c r="S140" t="str">
        <f t="shared" si="15"/>
        <v>film &amp; video</v>
      </c>
      <c r="T140" t="str">
        <f t="shared" si="16"/>
        <v>science fiction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12">
        <f t="shared" si="13"/>
        <v>42187.712638888886</v>
      </c>
      <c r="Q141" s="12">
        <f t="shared" si="17"/>
        <v>42197.712638888886</v>
      </c>
      <c r="R141" s="11">
        <f t="shared" si="14"/>
        <v>500</v>
      </c>
      <c r="S141" t="str">
        <f t="shared" si="15"/>
        <v>film &amp; video</v>
      </c>
      <c r="T141" t="str">
        <f t="shared" si="16"/>
        <v>science fiction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12">
        <f t="shared" si="13"/>
        <v>42052.989953703705</v>
      </c>
      <c r="Q142" s="12">
        <f t="shared" si="17"/>
        <v>42082.948287037034</v>
      </c>
      <c r="R142" s="11">
        <f t="shared" si="14"/>
        <v>0</v>
      </c>
      <c r="S142" t="str">
        <f t="shared" si="15"/>
        <v>film &amp; video</v>
      </c>
      <c r="T142" t="str">
        <f t="shared" si="16"/>
        <v>science fiction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12">
        <f t="shared" si="13"/>
        <v>42109.944710648146</v>
      </c>
      <c r="Q143" s="12">
        <f t="shared" si="17"/>
        <v>42154.944710648146</v>
      </c>
      <c r="R143" s="11">
        <f t="shared" si="14"/>
        <v>46.178571428571431</v>
      </c>
      <c r="S143" t="str">
        <f t="shared" si="15"/>
        <v>film &amp; video</v>
      </c>
      <c r="T143" t="str">
        <f t="shared" si="16"/>
        <v>science fiction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12">
        <f t="shared" si="13"/>
        <v>41938.684930555552</v>
      </c>
      <c r="Q144" s="12">
        <f t="shared" si="17"/>
        <v>41959.726597222216</v>
      </c>
      <c r="R144" s="11">
        <f t="shared" si="14"/>
        <v>10</v>
      </c>
      <c r="S144" t="str">
        <f t="shared" si="15"/>
        <v>film &amp; video</v>
      </c>
      <c r="T144" t="str">
        <f t="shared" si="16"/>
        <v>science fiction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12">
        <f t="shared" si="13"/>
        <v>42558.855810185189</v>
      </c>
      <c r="Q145" s="12">
        <f t="shared" si="17"/>
        <v>42616.038194444445</v>
      </c>
      <c r="R145" s="11">
        <f t="shared" si="14"/>
        <v>0</v>
      </c>
      <c r="S145" t="str">
        <f t="shared" si="15"/>
        <v>film &amp; video</v>
      </c>
      <c r="T145" t="str">
        <f t="shared" si="16"/>
        <v>science fiction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12">
        <f t="shared" si="13"/>
        <v>42047.554074074076</v>
      </c>
      <c r="Q146" s="12">
        <f t="shared" si="17"/>
        <v>42107.512407407405</v>
      </c>
      <c r="R146" s="11">
        <f t="shared" si="14"/>
        <v>55.945945945945944</v>
      </c>
      <c r="S146" t="str">
        <f t="shared" si="15"/>
        <v>film &amp; video</v>
      </c>
      <c r="T146" t="str">
        <f t="shared" si="16"/>
        <v>science fiction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12">
        <f t="shared" si="13"/>
        <v>42200.333935185183</v>
      </c>
      <c r="Q147" s="12">
        <f t="shared" si="17"/>
        <v>42227.333935185183</v>
      </c>
      <c r="R147" s="11">
        <f t="shared" si="14"/>
        <v>37.555555555555557</v>
      </c>
      <c r="S147" t="str">
        <f t="shared" si="15"/>
        <v>film &amp; video</v>
      </c>
      <c r="T147" t="str">
        <f t="shared" si="16"/>
        <v>science fiction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12">
        <f t="shared" si="13"/>
        <v>42692.807847222219</v>
      </c>
      <c r="Q148" s="12">
        <f t="shared" si="17"/>
        <v>42752.807847222219</v>
      </c>
      <c r="R148" s="11">
        <f t="shared" si="14"/>
        <v>38.333333333333336</v>
      </c>
      <c r="S148" t="str">
        <f t="shared" si="15"/>
        <v>film &amp; video</v>
      </c>
      <c r="T148" t="str">
        <f t="shared" si="16"/>
        <v>science fiction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12">
        <f t="shared" si="13"/>
        <v>41969.559490740743</v>
      </c>
      <c r="Q149" s="12">
        <f t="shared" si="17"/>
        <v>42012.554166666661</v>
      </c>
      <c r="R149" s="11">
        <f t="shared" si="14"/>
        <v>0</v>
      </c>
      <c r="S149" t="str">
        <f t="shared" si="15"/>
        <v>film &amp; video</v>
      </c>
      <c r="T149" t="str">
        <f t="shared" si="16"/>
        <v>science fiction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12">
        <f t="shared" si="13"/>
        <v>42397.073333333326</v>
      </c>
      <c r="Q150" s="12">
        <f t="shared" si="17"/>
        <v>42427.073333333326</v>
      </c>
      <c r="R150" s="11">
        <f t="shared" si="14"/>
        <v>20</v>
      </c>
      <c r="S150" t="str">
        <f t="shared" si="15"/>
        <v>film &amp; video</v>
      </c>
      <c r="T150" t="str">
        <f t="shared" si="16"/>
        <v>science fiction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12">
        <f t="shared" si="13"/>
        <v>41967.963773148142</v>
      </c>
      <c r="Q151" s="12">
        <f t="shared" si="17"/>
        <v>41998.124999999993</v>
      </c>
      <c r="R151" s="11">
        <f t="shared" si="14"/>
        <v>15.333333333333334</v>
      </c>
      <c r="S151" t="str">
        <f t="shared" si="15"/>
        <v>film &amp; video</v>
      </c>
      <c r="T151" t="str">
        <f t="shared" si="16"/>
        <v>science fiction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12">
        <f t="shared" si="13"/>
        <v>42089.95349537037</v>
      </c>
      <c r="Q152" s="12">
        <f t="shared" si="17"/>
        <v>42149.95349537037</v>
      </c>
      <c r="R152" s="11">
        <f t="shared" si="14"/>
        <v>449.43283582089555</v>
      </c>
      <c r="S152" t="str">
        <f t="shared" si="15"/>
        <v>film &amp; video</v>
      </c>
      <c r="T152" t="str">
        <f t="shared" si="16"/>
        <v>science fiction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12">
        <f t="shared" si="13"/>
        <v>42113.342488425922</v>
      </c>
      <c r="Q153" s="12">
        <f t="shared" si="17"/>
        <v>42173.342488425922</v>
      </c>
      <c r="R153" s="11">
        <f t="shared" si="14"/>
        <v>28</v>
      </c>
      <c r="S153" t="str">
        <f t="shared" si="15"/>
        <v>film &amp; video</v>
      </c>
      <c r="T153" t="str">
        <f t="shared" si="16"/>
        <v>science fiction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12">
        <f t="shared" si="13"/>
        <v>41874.869212962964</v>
      </c>
      <c r="Q154" s="12">
        <f t="shared" si="17"/>
        <v>41904.869212962964</v>
      </c>
      <c r="R154" s="11">
        <f t="shared" si="14"/>
        <v>15</v>
      </c>
      <c r="S154" t="str">
        <f t="shared" si="15"/>
        <v>film &amp; video</v>
      </c>
      <c r="T154" t="str">
        <f t="shared" si="16"/>
        <v>science fiction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12">
        <f t="shared" si="13"/>
        <v>41933.377824074072</v>
      </c>
      <c r="Q155" s="12">
        <f t="shared" si="17"/>
        <v>41975.419490740744</v>
      </c>
      <c r="R155" s="11">
        <f t="shared" si="14"/>
        <v>35.9</v>
      </c>
      <c r="S155" t="str">
        <f t="shared" si="15"/>
        <v>film &amp; video</v>
      </c>
      <c r="T155" t="str">
        <f t="shared" si="16"/>
        <v>science fiction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12">
        <f t="shared" si="13"/>
        <v>42115.339062499996</v>
      </c>
      <c r="Q156" s="12">
        <f t="shared" si="17"/>
        <v>42158.339062499996</v>
      </c>
      <c r="R156" s="11">
        <f t="shared" si="14"/>
        <v>13.333333333333334</v>
      </c>
      <c r="S156" t="str">
        <f t="shared" si="15"/>
        <v>film &amp; video</v>
      </c>
      <c r="T156" t="str">
        <f t="shared" si="16"/>
        <v>science fiction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12">
        <f t="shared" si="13"/>
        <v>42168.351099537038</v>
      </c>
      <c r="Q157" s="12">
        <f t="shared" si="17"/>
        <v>42208.351099537038</v>
      </c>
      <c r="R157" s="11">
        <f t="shared" si="14"/>
        <v>20.25</v>
      </c>
      <c r="S157" t="str">
        <f t="shared" si="15"/>
        <v>film &amp; video</v>
      </c>
      <c r="T157" t="str">
        <f t="shared" si="16"/>
        <v>science fiction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12">
        <f t="shared" si="13"/>
        <v>41793.916620370372</v>
      </c>
      <c r="Q158" s="12">
        <f t="shared" si="17"/>
        <v>41853.916620370372</v>
      </c>
      <c r="R158" s="11">
        <f t="shared" si="14"/>
        <v>119</v>
      </c>
      <c r="S158" t="str">
        <f t="shared" si="15"/>
        <v>film &amp; video</v>
      </c>
      <c r="T158" t="str">
        <f t="shared" si="16"/>
        <v>science fiction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12">
        <f t="shared" si="13"/>
        <v>42396.703379629624</v>
      </c>
      <c r="Q159" s="12">
        <f t="shared" si="17"/>
        <v>42426.703379629624</v>
      </c>
      <c r="R159" s="11">
        <f t="shared" si="14"/>
        <v>4</v>
      </c>
      <c r="S159" t="str">
        <f t="shared" si="15"/>
        <v>film &amp; video</v>
      </c>
      <c r="T159" t="str">
        <f t="shared" si="16"/>
        <v>science fiction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12">
        <f t="shared" si="13"/>
        <v>41903.868379629625</v>
      </c>
      <c r="Q160" s="12">
        <f t="shared" si="17"/>
        <v>41933.868379629625</v>
      </c>
      <c r="R160" s="11">
        <f t="shared" si="14"/>
        <v>0</v>
      </c>
      <c r="S160" t="str">
        <f t="shared" si="15"/>
        <v>film &amp; video</v>
      </c>
      <c r="T160" t="str">
        <f t="shared" si="16"/>
        <v>science fiction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12">
        <f t="shared" si="13"/>
        <v>42514.226215277777</v>
      </c>
      <c r="Q161" s="12">
        <f t="shared" si="17"/>
        <v>42554.226215277777</v>
      </c>
      <c r="R161" s="11">
        <f t="shared" si="14"/>
        <v>10</v>
      </c>
      <c r="S161" t="str">
        <f t="shared" si="15"/>
        <v>film &amp; video</v>
      </c>
      <c r="T161" t="str">
        <f t="shared" si="16"/>
        <v>science fiction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12">
        <f t="shared" si="13"/>
        <v>42171.704756944448</v>
      </c>
      <c r="Q162" s="12">
        <f t="shared" si="17"/>
        <v>42231.704756944448</v>
      </c>
      <c r="R162" s="11">
        <f t="shared" si="14"/>
        <v>0</v>
      </c>
      <c r="S162" t="str">
        <f t="shared" si="15"/>
        <v>film &amp; video</v>
      </c>
      <c r="T162" t="str">
        <f t="shared" si="16"/>
        <v>drama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12">
        <f t="shared" si="13"/>
        <v>41792.479108796295</v>
      </c>
      <c r="Q163" s="12">
        <f t="shared" si="17"/>
        <v>41822.479108796295</v>
      </c>
      <c r="R163" s="11">
        <f t="shared" si="14"/>
        <v>5</v>
      </c>
      <c r="S163" t="str">
        <f t="shared" si="15"/>
        <v>film &amp; video</v>
      </c>
      <c r="T163" t="str">
        <f t="shared" si="16"/>
        <v>drama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12">
        <f t="shared" si="13"/>
        <v>41834.91847222222</v>
      </c>
      <c r="Q164" s="12">
        <f t="shared" si="17"/>
        <v>41867.779166666667</v>
      </c>
      <c r="R164" s="11">
        <f t="shared" si="14"/>
        <v>43.5</v>
      </c>
      <c r="S164" t="str">
        <f t="shared" si="15"/>
        <v>film &amp; video</v>
      </c>
      <c r="T164" t="str">
        <f t="shared" si="16"/>
        <v>drama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12">
        <f t="shared" si="13"/>
        <v>42243.752939814811</v>
      </c>
      <c r="Q165" s="12">
        <f t="shared" si="17"/>
        <v>42277.791666666664</v>
      </c>
      <c r="R165" s="11">
        <f t="shared" si="14"/>
        <v>0</v>
      </c>
      <c r="S165" t="str">
        <f t="shared" si="15"/>
        <v>film &amp; video</v>
      </c>
      <c r="T165" t="str">
        <f t="shared" si="16"/>
        <v>drama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12">
        <f t="shared" si="13"/>
        <v>41841.554409722223</v>
      </c>
      <c r="Q166" s="12">
        <f t="shared" si="17"/>
        <v>41901.554409722223</v>
      </c>
      <c r="R166" s="11">
        <f t="shared" si="14"/>
        <v>91.428571428571431</v>
      </c>
      <c r="S166" t="str">
        <f t="shared" si="15"/>
        <v>film &amp; video</v>
      </c>
      <c r="T166" t="str">
        <f t="shared" si="16"/>
        <v>drama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12">
        <f t="shared" si="13"/>
        <v>42351.450509259252</v>
      </c>
      <c r="Q167" s="12">
        <f t="shared" si="17"/>
        <v>42381.450509259252</v>
      </c>
      <c r="R167" s="11">
        <f t="shared" si="14"/>
        <v>0</v>
      </c>
      <c r="S167" t="str">
        <f t="shared" si="15"/>
        <v>film &amp; video</v>
      </c>
      <c r="T167" t="str">
        <f t="shared" si="16"/>
        <v>drama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12">
        <f t="shared" si="13"/>
        <v>42720.867615740739</v>
      </c>
      <c r="Q168" s="12">
        <f t="shared" si="17"/>
        <v>42750.867615740739</v>
      </c>
      <c r="R168" s="11">
        <f t="shared" si="14"/>
        <v>3000</v>
      </c>
      <c r="S168" t="str">
        <f t="shared" si="15"/>
        <v>film &amp; video</v>
      </c>
      <c r="T168" t="str">
        <f t="shared" si="16"/>
        <v>drama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12">
        <f t="shared" si="13"/>
        <v>42160.719155092585</v>
      </c>
      <c r="Q169" s="12">
        <f t="shared" si="17"/>
        <v>42220.719155092585</v>
      </c>
      <c r="R169" s="11">
        <f t="shared" si="14"/>
        <v>5.5</v>
      </c>
      <c r="S169" t="str">
        <f t="shared" si="15"/>
        <v>film &amp; video</v>
      </c>
      <c r="T169" t="str">
        <f t="shared" si="16"/>
        <v>drama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12">
        <f t="shared" si="13"/>
        <v>42052.626967592594</v>
      </c>
      <c r="Q170" s="12">
        <f t="shared" si="17"/>
        <v>42082.585300925923</v>
      </c>
      <c r="R170" s="11">
        <f t="shared" si="14"/>
        <v>108.33333333333333</v>
      </c>
      <c r="S170" t="str">
        <f t="shared" si="15"/>
        <v>film &amp; video</v>
      </c>
      <c r="T170" t="str">
        <f t="shared" si="16"/>
        <v>drama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12">
        <f t="shared" si="13"/>
        <v>41900.296979166662</v>
      </c>
      <c r="Q171" s="12">
        <f t="shared" si="17"/>
        <v>41930.296979166662</v>
      </c>
      <c r="R171" s="11">
        <f t="shared" si="14"/>
        <v>56</v>
      </c>
      <c r="S171" t="str">
        <f t="shared" si="15"/>
        <v>film &amp; video</v>
      </c>
      <c r="T171" t="str">
        <f t="shared" si="16"/>
        <v>drama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12">
        <f t="shared" si="13"/>
        <v>42216.769479166665</v>
      </c>
      <c r="Q172" s="12">
        <f t="shared" si="17"/>
        <v>42246.019444444442</v>
      </c>
      <c r="R172" s="11">
        <f t="shared" si="14"/>
        <v>32.5</v>
      </c>
      <c r="S172" t="str">
        <f t="shared" si="15"/>
        <v>film &amp; video</v>
      </c>
      <c r="T172" t="str">
        <f t="shared" si="16"/>
        <v>drama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12">
        <f t="shared" si="13"/>
        <v>42533.972384259258</v>
      </c>
      <c r="Q173" s="12">
        <f t="shared" si="17"/>
        <v>42593.972384259258</v>
      </c>
      <c r="R173" s="11">
        <f t="shared" si="14"/>
        <v>1</v>
      </c>
      <c r="S173" t="str">
        <f t="shared" si="15"/>
        <v>film &amp; video</v>
      </c>
      <c r="T173" t="str">
        <f t="shared" si="16"/>
        <v>drama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12">
        <f t="shared" si="13"/>
        <v>42047.186608796292</v>
      </c>
      <c r="Q174" s="12">
        <f t="shared" si="17"/>
        <v>42082.14494212962</v>
      </c>
      <c r="R174" s="11">
        <f t="shared" si="14"/>
        <v>0</v>
      </c>
      <c r="S174" t="str">
        <f t="shared" si="15"/>
        <v>film &amp; video</v>
      </c>
      <c r="T174" t="str">
        <f t="shared" si="16"/>
        <v>drama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12">
        <f t="shared" si="13"/>
        <v>42033.364675925921</v>
      </c>
      <c r="Q175" s="12">
        <f t="shared" si="17"/>
        <v>42063.364675925921</v>
      </c>
      <c r="R175" s="11">
        <f t="shared" si="14"/>
        <v>0</v>
      </c>
      <c r="S175" t="str">
        <f t="shared" si="15"/>
        <v>film &amp; video</v>
      </c>
      <c r="T175" t="str">
        <f t="shared" si="16"/>
        <v>drama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12">
        <f t="shared" si="13"/>
        <v>42072.55064814815</v>
      </c>
      <c r="Q176" s="12">
        <f t="shared" si="17"/>
        <v>42132.55064814815</v>
      </c>
      <c r="R176" s="11">
        <f t="shared" si="14"/>
        <v>0</v>
      </c>
      <c r="S176" t="str">
        <f t="shared" si="15"/>
        <v>film &amp; video</v>
      </c>
      <c r="T176" t="str">
        <f t="shared" si="16"/>
        <v>drama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12">
        <f t="shared" si="13"/>
        <v>41855.569571759253</v>
      </c>
      <c r="Q177" s="12">
        <f t="shared" si="17"/>
        <v>41880.569571759253</v>
      </c>
      <c r="R177" s="11">
        <f t="shared" si="14"/>
        <v>49.884615384615387</v>
      </c>
      <c r="S177" t="str">
        <f t="shared" si="15"/>
        <v>film &amp; video</v>
      </c>
      <c r="T177" t="str">
        <f t="shared" si="16"/>
        <v>drama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12">
        <f t="shared" si="13"/>
        <v>42191.615729166668</v>
      </c>
      <c r="Q178" s="12">
        <f t="shared" si="17"/>
        <v>42221.615729166668</v>
      </c>
      <c r="R178" s="11">
        <f t="shared" si="14"/>
        <v>0</v>
      </c>
      <c r="S178" t="str">
        <f t="shared" si="15"/>
        <v>film &amp; video</v>
      </c>
      <c r="T178" t="str">
        <f t="shared" si="16"/>
        <v>drama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12">
        <f t="shared" si="13"/>
        <v>42069.839421296296</v>
      </c>
      <c r="Q179" s="12">
        <f t="shared" si="17"/>
        <v>42086.797754629624</v>
      </c>
      <c r="R179" s="11">
        <f t="shared" si="14"/>
        <v>25.714285714285715</v>
      </c>
      <c r="S179" t="str">
        <f t="shared" si="15"/>
        <v>film &amp; video</v>
      </c>
      <c r="T179" t="str">
        <f t="shared" si="16"/>
        <v>drama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12">
        <f t="shared" si="13"/>
        <v>42304.747048611105</v>
      </c>
      <c r="Q180" s="12">
        <f t="shared" si="17"/>
        <v>42334.788715277777</v>
      </c>
      <c r="R180" s="11">
        <f t="shared" si="14"/>
        <v>0</v>
      </c>
      <c r="S180" t="str">
        <f t="shared" si="15"/>
        <v>film &amp; video</v>
      </c>
      <c r="T180" t="str">
        <f t="shared" si="16"/>
        <v>drama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12">
        <f t="shared" si="13"/>
        <v>42402.872164351851</v>
      </c>
      <c r="Q181" s="12">
        <f t="shared" si="17"/>
        <v>42432.872164351851</v>
      </c>
      <c r="R181" s="11">
        <f t="shared" si="14"/>
        <v>100</v>
      </c>
      <c r="S181" t="str">
        <f t="shared" si="15"/>
        <v>film &amp; video</v>
      </c>
      <c r="T181" t="str">
        <f t="shared" si="16"/>
        <v>drama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12">
        <f t="shared" si="13"/>
        <v>42067.782905092587</v>
      </c>
      <c r="Q182" s="12">
        <f t="shared" si="17"/>
        <v>42107.583333333336</v>
      </c>
      <c r="R182" s="11">
        <f t="shared" si="14"/>
        <v>30.846153846153847</v>
      </c>
      <c r="S182" t="str">
        <f t="shared" si="15"/>
        <v>film &amp; video</v>
      </c>
      <c r="T182" t="str">
        <f t="shared" si="16"/>
        <v>drama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12">
        <f t="shared" si="13"/>
        <v>42147.533506944441</v>
      </c>
      <c r="Q183" s="12">
        <f t="shared" si="17"/>
        <v>42177.533506944441</v>
      </c>
      <c r="R183" s="11">
        <f t="shared" si="14"/>
        <v>180.5</v>
      </c>
      <c r="S183" t="str">
        <f t="shared" si="15"/>
        <v>film &amp; video</v>
      </c>
      <c r="T183" t="str">
        <f t="shared" si="16"/>
        <v>drama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12">
        <f t="shared" si="13"/>
        <v>42711.803611111107</v>
      </c>
      <c r="Q184" s="12">
        <f t="shared" si="17"/>
        <v>42741.803611111107</v>
      </c>
      <c r="R184" s="11">
        <f t="shared" si="14"/>
        <v>0</v>
      </c>
      <c r="S184" t="str">
        <f t="shared" si="15"/>
        <v>film &amp; video</v>
      </c>
      <c r="T184" t="str">
        <f t="shared" si="16"/>
        <v>drama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12">
        <f t="shared" si="13"/>
        <v>41939.601967592593</v>
      </c>
      <c r="Q185" s="12">
        <f t="shared" si="17"/>
        <v>41969.643634259257</v>
      </c>
      <c r="R185" s="11">
        <f t="shared" si="14"/>
        <v>373.5</v>
      </c>
      <c r="S185" t="str">
        <f t="shared" si="15"/>
        <v>film &amp; video</v>
      </c>
      <c r="T185" t="str">
        <f t="shared" si="16"/>
        <v>drama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12">
        <f t="shared" si="13"/>
        <v>41825.58289351852</v>
      </c>
      <c r="Q186" s="12">
        <f t="shared" si="17"/>
        <v>41882.957638888889</v>
      </c>
      <c r="R186" s="11">
        <f t="shared" si="14"/>
        <v>25.5</v>
      </c>
      <c r="S186" t="str">
        <f t="shared" si="15"/>
        <v>film &amp; video</v>
      </c>
      <c r="T186" t="str">
        <f t="shared" si="16"/>
        <v>drama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12">
        <f t="shared" si="13"/>
        <v>42570.702997685185</v>
      </c>
      <c r="Q187" s="12">
        <f t="shared" si="17"/>
        <v>42600.702997685185</v>
      </c>
      <c r="R187" s="11">
        <f t="shared" si="14"/>
        <v>220</v>
      </c>
      <c r="S187" t="str">
        <f t="shared" si="15"/>
        <v>film &amp; video</v>
      </c>
      <c r="T187" t="str">
        <f t="shared" si="16"/>
        <v>drama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12">
        <f t="shared" si="13"/>
        <v>42767.604560185187</v>
      </c>
      <c r="Q188" s="12">
        <f t="shared" si="17"/>
        <v>42797.624999999993</v>
      </c>
      <c r="R188" s="11">
        <f t="shared" si="14"/>
        <v>0</v>
      </c>
      <c r="S188" t="str">
        <f t="shared" si="15"/>
        <v>film &amp; video</v>
      </c>
      <c r="T188" t="str">
        <f t="shared" si="16"/>
        <v>drama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12">
        <f t="shared" si="13"/>
        <v>42182.02612268518</v>
      </c>
      <c r="Q189" s="12">
        <f t="shared" si="17"/>
        <v>42206.082638888889</v>
      </c>
      <c r="R189" s="11">
        <f t="shared" si="14"/>
        <v>160</v>
      </c>
      <c r="S189" t="str">
        <f t="shared" si="15"/>
        <v>film &amp; video</v>
      </c>
      <c r="T189" t="str">
        <f t="shared" si="16"/>
        <v>drama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12">
        <f t="shared" si="13"/>
        <v>41856.974710648145</v>
      </c>
      <c r="Q190" s="12">
        <f t="shared" si="17"/>
        <v>41886.974710648145</v>
      </c>
      <c r="R190" s="11">
        <f t="shared" si="14"/>
        <v>0</v>
      </c>
      <c r="S190" t="str">
        <f t="shared" si="15"/>
        <v>film &amp; video</v>
      </c>
      <c r="T190" t="str">
        <f t="shared" si="16"/>
        <v>drama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12">
        <f t="shared" si="13"/>
        <v>42556.482372685183</v>
      </c>
      <c r="Q191" s="12">
        <f t="shared" si="17"/>
        <v>42616.482372685183</v>
      </c>
      <c r="R191" s="11">
        <f t="shared" si="14"/>
        <v>69</v>
      </c>
      <c r="S191" t="str">
        <f t="shared" si="15"/>
        <v>film &amp; video</v>
      </c>
      <c r="T191" t="str">
        <f t="shared" si="16"/>
        <v>drama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12">
        <f t="shared" si="13"/>
        <v>42527.442662037036</v>
      </c>
      <c r="Q192" s="12">
        <f t="shared" si="17"/>
        <v>42537.442662037036</v>
      </c>
      <c r="R192" s="11">
        <f t="shared" si="14"/>
        <v>50</v>
      </c>
      <c r="S192" t="str">
        <f t="shared" si="15"/>
        <v>film &amp; video</v>
      </c>
      <c r="T192" t="str">
        <f t="shared" si="16"/>
        <v>drama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12">
        <f t="shared" si="13"/>
        <v>42239.233078703699</v>
      </c>
      <c r="Q193" s="12">
        <f t="shared" si="17"/>
        <v>42279.233078703699</v>
      </c>
      <c r="R193" s="11">
        <f t="shared" si="14"/>
        <v>83.333333333333329</v>
      </c>
      <c r="S193" t="str">
        <f t="shared" si="15"/>
        <v>film &amp; video</v>
      </c>
      <c r="T193" t="str">
        <f t="shared" si="16"/>
        <v>drama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12">
        <f t="shared" si="13"/>
        <v>41899.583703703705</v>
      </c>
      <c r="Q194" s="12">
        <f t="shared" si="17"/>
        <v>41929.583703703705</v>
      </c>
      <c r="R194" s="11">
        <f t="shared" si="14"/>
        <v>5.666666666666667</v>
      </c>
      <c r="S194" t="str">
        <f t="shared" si="15"/>
        <v>film &amp; video</v>
      </c>
      <c r="T194" t="str">
        <f t="shared" si="16"/>
        <v>drama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((E195/D195)*100)</f>
        <v>0</v>
      </c>
      <c r="P195" s="12">
        <f t="shared" ref="P195:P258" si="19">(((J195/60)/60)/24)+DATE(1970,1,1)+(-5/24)</f>
        <v>41911.726458333331</v>
      </c>
      <c r="Q195" s="12">
        <f t="shared" si="17"/>
        <v>41971.768124999995</v>
      </c>
      <c r="R195" s="11">
        <f t="shared" ref="R195:R258" si="20">IFERROR(E195/L195,0)</f>
        <v>0</v>
      </c>
      <c r="S195" t="str">
        <f t="shared" ref="S195:S258" si="21">LEFT(N195, SEARCH("/",N195,1)-1)</f>
        <v>film &amp; video</v>
      </c>
      <c r="T195" t="str">
        <f t="shared" ref="T195:T258" si="22">RIGHT(N195,LEN(N195)-SEARCH("/",N195))</f>
        <v>drama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12">
        <f t="shared" si="19"/>
        <v>42375.788553240738</v>
      </c>
      <c r="Q196" s="12">
        <f t="shared" ref="Q196:Q259" si="23">(((I196/60)/60)/24)+DATE(1970,1,1)+(-5/24)</f>
        <v>42435.788553240738</v>
      </c>
      <c r="R196" s="11">
        <f t="shared" si="20"/>
        <v>1</v>
      </c>
      <c r="S196" t="str">
        <f t="shared" si="21"/>
        <v>film &amp; video</v>
      </c>
      <c r="T196" t="str">
        <f t="shared" si="22"/>
        <v>drama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12">
        <f t="shared" si="19"/>
        <v>42135.462175925924</v>
      </c>
      <c r="Q197" s="12">
        <f t="shared" si="23"/>
        <v>42195.462175925924</v>
      </c>
      <c r="R197" s="11">
        <f t="shared" si="20"/>
        <v>0</v>
      </c>
      <c r="S197" t="str">
        <f t="shared" si="21"/>
        <v>film &amp; video</v>
      </c>
      <c r="T197" t="str">
        <f t="shared" si="22"/>
        <v>drama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12">
        <f t="shared" si="19"/>
        <v>42259.334467592591</v>
      </c>
      <c r="Q198" s="12">
        <f t="shared" si="23"/>
        <v>42287.666666666664</v>
      </c>
      <c r="R198" s="11">
        <f t="shared" si="20"/>
        <v>77.10526315789474</v>
      </c>
      <c r="S198" t="str">
        <f t="shared" si="21"/>
        <v>film &amp; video</v>
      </c>
      <c r="T198" t="str">
        <f t="shared" si="22"/>
        <v>drama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12">
        <f t="shared" si="19"/>
        <v>42741.640046296299</v>
      </c>
      <c r="Q199" s="12">
        <f t="shared" si="23"/>
        <v>42783.666666666664</v>
      </c>
      <c r="R199" s="11">
        <f t="shared" si="20"/>
        <v>32.75</v>
      </c>
      <c r="S199" t="str">
        <f t="shared" si="21"/>
        <v>film &amp; video</v>
      </c>
      <c r="T199" t="str">
        <f t="shared" si="22"/>
        <v>drama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12">
        <f t="shared" si="19"/>
        <v>41887.175023148149</v>
      </c>
      <c r="Q200" s="12">
        <f t="shared" si="23"/>
        <v>41917.175023148149</v>
      </c>
      <c r="R200" s="11">
        <f t="shared" si="20"/>
        <v>46.5</v>
      </c>
      <c r="S200" t="str">
        <f t="shared" si="21"/>
        <v>film &amp; video</v>
      </c>
      <c r="T200" t="str">
        <f t="shared" si="22"/>
        <v>drama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12">
        <f t="shared" si="19"/>
        <v>42583.915532407402</v>
      </c>
      <c r="Q201" s="12">
        <f t="shared" si="23"/>
        <v>42613.915532407402</v>
      </c>
      <c r="R201" s="11">
        <f t="shared" si="20"/>
        <v>0</v>
      </c>
      <c r="S201" t="str">
        <f t="shared" si="21"/>
        <v>film &amp; video</v>
      </c>
      <c r="T201" t="str">
        <f t="shared" si="22"/>
        <v>drama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12">
        <f t="shared" si="19"/>
        <v>41866.875034722223</v>
      </c>
      <c r="Q202" s="12">
        <f t="shared" si="23"/>
        <v>41896.875034722223</v>
      </c>
      <c r="R202" s="11">
        <f t="shared" si="20"/>
        <v>87.308333333333337</v>
      </c>
      <c r="S202" t="str">
        <f t="shared" si="21"/>
        <v>film &amp; video</v>
      </c>
      <c r="T202" t="str">
        <f t="shared" si="22"/>
        <v>drama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12">
        <f t="shared" si="19"/>
        <v>42023.610289351847</v>
      </c>
      <c r="Q203" s="12">
        <f t="shared" si="23"/>
        <v>42043.610289351847</v>
      </c>
      <c r="R203" s="11">
        <f t="shared" si="20"/>
        <v>54.285714285714285</v>
      </c>
      <c r="S203" t="str">
        <f t="shared" si="21"/>
        <v>film &amp; video</v>
      </c>
      <c r="T203" t="str">
        <f t="shared" si="22"/>
        <v>drama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12">
        <f t="shared" si="19"/>
        <v>42255.719490740739</v>
      </c>
      <c r="Q204" s="12">
        <f t="shared" si="23"/>
        <v>42285.665972222218</v>
      </c>
      <c r="R204" s="11">
        <f t="shared" si="20"/>
        <v>0</v>
      </c>
      <c r="S204" t="str">
        <f t="shared" si="21"/>
        <v>film &amp; video</v>
      </c>
      <c r="T204" t="str">
        <f t="shared" si="22"/>
        <v>drama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12">
        <f t="shared" si="19"/>
        <v>41973.639629629623</v>
      </c>
      <c r="Q205" s="12">
        <f t="shared" si="23"/>
        <v>42033.639629629623</v>
      </c>
      <c r="R205" s="11">
        <f t="shared" si="20"/>
        <v>93.25</v>
      </c>
      <c r="S205" t="str">
        <f t="shared" si="21"/>
        <v>film &amp; video</v>
      </c>
      <c r="T205" t="str">
        <f t="shared" si="22"/>
        <v>drama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12">
        <f t="shared" si="19"/>
        <v>42556.375034722216</v>
      </c>
      <c r="Q206" s="12">
        <f t="shared" si="23"/>
        <v>42586.375034722216</v>
      </c>
      <c r="R206" s="11">
        <f t="shared" si="20"/>
        <v>117.68368136117556</v>
      </c>
      <c r="S206" t="str">
        <f t="shared" si="21"/>
        <v>film &amp; video</v>
      </c>
      <c r="T206" t="str">
        <f t="shared" si="22"/>
        <v>drama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12">
        <f t="shared" si="19"/>
        <v>42248.423865740733</v>
      </c>
      <c r="Q207" s="12">
        <f t="shared" si="23"/>
        <v>42283.423865740733</v>
      </c>
      <c r="R207" s="11">
        <f t="shared" si="20"/>
        <v>76.470588235294116</v>
      </c>
      <c r="S207" t="str">
        <f t="shared" si="21"/>
        <v>film &amp; video</v>
      </c>
      <c r="T207" t="str">
        <f t="shared" si="22"/>
        <v>drama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12">
        <f t="shared" si="19"/>
        <v>42566.79609953703</v>
      </c>
      <c r="Q208" s="12">
        <f t="shared" si="23"/>
        <v>42587.79609953703</v>
      </c>
      <c r="R208" s="11">
        <f t="shared" si="20"/>
        <v>0</v>
      </c>
      <c r="S208" t="str">
        <f t="shared" si="21"/>
        <v>film &amp; video</v>
      </c>
      <c r="T208" t="str">
        <f t="shared" si="22"/>
        <v>drama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12">
        <f t="shared" si="19"/>
        <v>41977.988865740735</v>
      </c>
      <c r="Q209" s="12">
        <f t="shared" si="23"/>
        <v>42007.988865740735</v>
      </c>
      <c r="R209" s="11">
        <f t="shared" si="20"/>
        <v>163.84615384615384</v>
      </c>
      <c r="S209" t="str">
        <f t="shared" si="21"/>
        <v>film &amp; video</v>
      </c>
      <c r="T209" t="str">
        <f t="shared" si="22"/>
        <v>drama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12">
        <f t="shared" si="19"/>
        <v>41959.16165509259</v>
      </c>
      <c r="Q210" s="12">
        <f t="shared" si="23"/>
        <v>41989.16165509259</v>
      </c>
      <c r="R210" s="11">
        <f t="shared" si="20"/>
        <v>0</v>
      </c>
      <c r="S210" t="str">
        <f t="shared" si="21"/>
        <v>film &amp; video</v>
      </c>
      <c r="T210" t="str">
        <f t="shared" si="22"/>
        <v>drama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12">
        <f t="shared" si="19"/>
        <v>42165.714525462965</v>
      </c>
      <c r="Q211" s="12">
        <f t="shared" si="23"/>
        <v>42195.714525462965</v>
      </c>
      <c r="R211" s="11">
        <f t="shared" si="20"/>
        <v>0</v>
      </c>
      <c r="S211" t="str">
        <f t="shared" si="21"/>
        <v>film &amp; video</v>
      </c>
      <c r="T211" t="str">
        <f t="shared" si="22"/>
        <v>drama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12">
        <f t="shared" si="19"/>
        <v>42248.856388888882</v>
      </c>
      <c r="Q212" s="12">
        <f t="shared" si="23"/>
        <v>42277.999999999993</v>
      </c>
      <c r="R212" s="11">
        <f t="shared" si="20"/>
        <v>91.818181818181813</v>
      </c>
      <c r="S212" t="str">
        <f t="shared" si="21"/>
        <v>film &amp; video</v>
      </c>
      <c r="T212" t="str">
        <f t="shared" si="22"/>
        <v>drama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12">
        <f t="shared" si="19"/>
        <v>42235.951585648152</v>
      </c>
      <c r="Q213" s="12">
        <f t="shared" si="23"/>
        <v>42265.951585648152</v>
      </c>
      <c r="R213" s="11">
        <f t="shared" si="20"/>
        <v>185.83333333333334</v>
      </c>
      <c r="S213" t="str">
        <f t="shared" si="21"/>
        <v>film &amp; video</v>
      </c>
      <c r="T213" t="str">
        <f t="shared" si="22"/>
        <v>drama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12">
        <f t="shared" si="19"/>
        <v>42416.672685185178</v>
      </c>
      <c r="Q214" s="12">
        <f t="shared" si="23"/>
        <v>42476.631018518521</v>
      </c>
      <c r="R214" s="11">
        <f t="shared" si="20"/>
        <v>1</v>
      </c>
      <c r="S214" t="str">
        <f t="shared" si="21"/>
        <v>film &amp; video</v>
      </c>
      <c r="T214" t="str">
        <f t="shared" si="22"/>
        <v>drama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12">
        <f t="shared" si="19"/>
        <v>42202.385960648149</v>
      </c>
      <c r="Q215" s="12">
        <f t="shared" si="23"/>
        <v>42232.379641203697</v>
      </c>
      <c r="R215" s="11">
        <f t="shared" si="20"/>
        <v>20</v>
      </c>
      <c r="S215" t="str">
        <f t="shared" si="21"/>
        <v>film &amp; video</v>
      </c>
      <c r="T215" t="str">
        <f t="shared" si="22"/>
        <v>drama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12">
        <f t="shared" si="19"/>
        <v>42009.432280092595</v>
      </c>
      <c r="Q216" s="12">
        <f t="shared" si="23"/>
        <v>42069.432280092595</v>
      </c>
      <c r="R216" s="11">
        <f t="shared" si="20"/>
        <v>1</v>
      </c>
      <c r="S216" t="str">
        <f t="shared" si="21"/>
        <v>film &amp; video</v>
      </c>
      <c r="T216" t="str">
        <f t="shared" si="22"/>
        <v>drama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12">
        <f t="shared" si="19"/>
        <v>42375.021782407406</v>
      </c>
      <c r="Q217" s="12">
        <f t="shared" si="23"/>
        <v>42417.790972222218</v>
      </c>
      <c r="R217" s="11">
        <f t="shared" si="20"/>
        <v>10</v>
      </c>
      <c r="S217" t="str">
        <f t="shared" si="21"/>
        <v>film &amp; video</v>
      </c>
      <c r="T217" t="str">
        <f t="shared" si="22"/>
        <v>drama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12">
        <f t="shared" si="19"/>
        <v>42066.750428240739</v>
      </c>
      <c r="Q218" s="12">
        <f t="shared" si="23"/>
        <v>42116.708761574067</v>
      </c>
      <c r="R218" s="11">
        <f t="shared" si="20"/>
        <v>331.53833333333336</v>
      </c>
      <c r="S218" t="str">
        <f t="shared" si="21"/>
        <v>film &amp; video</v>
      </c>
      <c r="T218" t="str">
        <f t="shared" si="22"/>
        <v>drama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12">
        <f t="shared" si="19"/>
        <v>41970.432280092595</v>
      </c>
      <c r="Q219" s="12">
        <f t="shared" si="23"/>
        <v>42001.432280092595</v>
      </c>
      <c r="R219" s="11">
        <f t="shared" si="20"/>
        <v>314.28947368421052</v>
      </c>
      <c r="S219" t="str">
        <f t="shared" si="21"/>
        <v>film &amp; video</v>
      </c>
      <c r="T219" t="str">
        <f t="shared" si="22"/>
        <v>drama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12">
        <f t="shared" si="19"/>
        <v>42079.420011574075</v>
      </c>
      <c r="Q220" s="12">
        <f t="shared" si="23"/>
        <v>42139.420011574075</v>
      </c>
      <c r="R220" s="11">
        <f t="shared" si="20"/>
        <v>100</v>
      </c>
      <c r="S220" t="str">
        <f t="shared" si="21"/>
        <v>film &amp; video</v>
      </c>
      <c r="T220" t="str">
        <f t="shared" si="22"/>
        <v>drama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12">
        <f t="shared" si="19"/>
        <v>42429.118344907409</v>
      </c>
      <c r="Q221" s="12">
        <f t="shared" si="23"/>
        <v>42461.082638888889</v>
      </c>
      <c r="R221" s="11">
        <f t="shared" si="20"/>
        <v>115.98684210526316</v>
      </c>
      <c r="S221" t="str">
        <f t="shared" si="21"/>
        <v>film &amp; video</v>
      </c>
      <c r="T221" t="str">
        <f t="shared" si="22"/>
        <v>drama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12">
        <f t="shared" si="19"/>
        <v>42195.435532407406</v>
      </c>
      <c r="Q222" s="12">
        <f t="shared" si="23"/>
        <v>42236.629166666658</v>
      </c>
      <c r="R222" s="11">
        <f t="shared" si="20"/>
        <v>120</v>
      </c>
      <c r="S222" t="str">
        <f t="shared" si="21"/>
        <v>film &amp; video</v>
      </c>
      <c r="T222" t="str">
        <f t="shared" si="22"/>
        <v>drama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12">
        <f t="shared" si="19"/>
        <v>42031.629212962966</v>
      </c>
      <c r="Q223" s="12">
        <f t="shared" si="23"/>
        <v>42091.587546296294</v>
      </c>
      <c r="R223" s="11">
        <f t="shared" si="20"/>
        <v>0</v>
      </c>
      <c r="S223" t="str">
        <f t="shared" si="21"/>
        <v>film &amp; video</v>
      </c>
      <c r="T223" t="str">
        <f t="shared" si="22"/>
        <v>drama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12">
        <f t="shared" si="19"/>
        <v>42031.561550925922</v>
      </c>
      <c r="Q224" s="12">
        <f t="shared" si="23"/>
        <v>42089.902083333327</v>
      </c>
      <c r="R224" s="11">
        <f t="shared" si="20"/>
        <v>65</v>
      </c>
      <c r="S224" t="str">
        <f t="shared" si="21"/>
        <v>film &amp; video</v>
      </c>
      <c r="T224" t="str">
        <f t="shared" si="22"/>
        <v>drama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12">
        <f t="shared" si="19"/>
        <v>42481.839699074073</v>
      </c>
      <c r="Q225" s="12">
        <f t="shared" si="23"/>
        <v>42511.836805555555</v>
      </c>
      <c r="R225" s="11">
        <f t="shared" si="20"/>
        <v>0</v>
      </c>
      <c r="S225" t="str">
        <f t="shared" si="21"/>
        <v>film &amp; video</v>
      </c>
      <c r="T225" t="str">
        <f t="shared" si="22"/>
        <v>drama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12">
        <f t="shared" si="19"/>
        <v>42135.026921296296</v>
      </c>
      <c r="Q226" s="12">
        <f t="shared" si="23"/>
        <v>42195.026921296296</v>
      </c>
      <c r="R226" s="11">
        <f t="shared" si="20"/>
        <v>0</v>
      </c>
      <c r="S226" t="str">
        <f t="shared" si="21"/>
        <v>film &amp; video</v>
      </c>
      <c r="T226" t="str">
        <f t="shared" si="22"/>
        <v>drama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12">
        <f t="shared" si="19"/>
        <v>42438.752939814811</v>
      </c>
      <c r="Q227" s="12">
        <f t="shared" si="23"/>
        <v>42468.711273148147</v>
      </c>
      <c r="R227" s="11">
        <f t="shared" si="20"/>
        <v>0</v>
      </c>
      <c r="S227" t="str">
        <f t="shared" si="21"/>
        <v>film &amp; video</v>
      </c>
      <c r="T227" t="str">
        <f t="shared" si="22"/>
        <v>drama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12">
        <f t="shared" si="19"/>
        <v>42106.457685185182</v>
      </c>
      <c r="Q228" s="12">
        <f t="shared" si="23"/>
        <v>42155.186805555553</v>
      </c>
      <c r="R228" s="11">
        <f t="shared" si="20"/>
        <v>125</v>
      </c>
      <c r="S228" t="str">
        <f t="shared" si="21"/>
        <v>film &amp; video</v>
      </c>
      <c r="T228" t="str">
        <f t="shared" si="22"/>
        <v>drama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12">
        <f t="shared" si="19"/>
        <v>42164.685659722221</v>
      </c>
      <c r="Q229" s="12">
        <f t="shared" si="23"/>
        <v>42194.685659722221</v>
      </c>
      <c r="R229" s="11">
        <f t="shared" si="20"/>
        <v>0</v>
      </c>
      <c r="S229" t="str">
        <f t="shared" si="21"/>
        <v>film &amp; video</v>
      </c>
      <c r="T229" t="str">
        <f t="shared" si="22"/>
        <v>drama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12">
        <f t="shared" si="19"/>
        <v>42096.478067129625</v>
      </c>
      <c r="Q230" s="12">
        <f t="shared" si="23"/>
        <v>42156.478067129625</v>
      </c>
      <c r="R230" s="11">
        <f t="shared" si="20"/>
        <v>0</v>
      </c>
      <c r="S230" t="str">
        <f t="shared" si="21"/>
        <v>film &amp; video</v>
      </c>
      <c r="T230" t="str">
        <f t="shared" si="22"/>
        <v>drama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12">
        <f t="shared" si="19"/>
        <v>42383.725659722222</v>
      </c>
      <c r="Q231" s="12">
        <f t="shared" si="23"/>
        <v>42413.725659722222</v>
      </c>
      <c r="R231" s="11">
        <f t="shared" si="20"/>
        <v>0</v>
      </c>
      <c r="S231" t="str">
        <f t="shared" si="21"/>
        <v>film &amp; video</v>
      </c>
      <c r="T231" t="str">
        <f t="shared" si="22"/>
        <v>drama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12">
        <f t="shared" si="19"/>
        <v>42129.568877314807</v>
      </c>
      <c r="Q232" s="12">
        <f t="shared" si="23"/>
        <v>42159.568877314807</v>
      </c>
      <c r="R232" s="11">
        <f t="shared" si="20"/>
        <v>30</v>
      </c>
      <c r="S232" t="str">
        <f t="shared" si="21"/>
        <v>film &amp; video</v>
      </c>
      <c r="T232" t="str">
        <f t="shared" si="22"/>
        <v>drama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12">
        <f t="shared" si="19"/>
        <v>42341.750590277778</v>
      </c>
      <c r="Q233" s="12">
        <f t="shared" si="23"/>
        <v>42371.750590277778</v>
      </c>
      <c r="R233" s="11">
        <f t="shared" si="20"/>
        <v>0</v>
      </c>
      <c r="S233" t="str">
        <f t="shared" si="21"/>
        <v>film &amp; video</v>
      </c>
      <c r="T233" t="str">
        <f t="shared" si="22"/>
        <v>drama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12">
        <f t="shared" si="19"/>
        <v>42032.617430555554</v>
      </c>
      <c r="Q234" s="12">
        <f t="shared" si="23"/>
        <v>42062.617430555554</v>
      </c>
      <c r="R234" s="11">
        <f t="shared" si="20"/>
        <v>15.714285714285714</v>
      </c>
      <c r="S234" t="str">
        <f t="shared" si="21"/>
        <v>film &amp; video</v>
      </c>
      <c r="T234" t="str">
        <f t="shared" si="22"/>
        <v>drama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12">
        <f t="shared" si="19"/>
        <v>42612.703379629624</v>
      </c>
      <c r="Q235" s="12">
        <f t="shared" si="23"/>
        <v>42642.703379629624</v>
      </c>
      <c r="R235" s="11">
        <f t="shared" si="20"/>
        <v>0</v>
      </c>
      <c r="S235" t="str">
        <f t="shared" si="21"/>
        <v>film &amp; video</v>
      </c>
      <c r="T235" t="str">
        <f t="shared" si="22"/>
        <v>drama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12">
        <f t="shared" si="19"/>
        <v>42135.82707175926</v>
      </c>
      <c r="Q236" s="12">
        <f t="shared" si="23"/>
        <v>42175.82707175926</v>
      </c>
      <c r="R236" s="11">
        <f t="shared" si="20"/>
        <v>80.2</v>
      </c>
      <c r="S236" t="str">
        <f t="shared" si="21"/>
        <v>film &amp; video</v>
      </c>
      <c r="T236" t="str">
        <f t="shared" si="22"/>
        <v>drama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12">
        <f t="shared" si="19"/>
        <v>42164.700196759259</v>
      </c>
      <c r="Q237" s="12">
        <f t="shared" si="23"/>
        <v>42194.700196759259</v>
      </c>
      <c r="R237" s="11">
        <f t="shared" si="20"/>
        <v>0</v>
      </c>
      <c r="S237" t="str">
        <f t="shared" si="21"/>
        <v>film &amp; video</v>
      </c>
      <c r="T237" t="str">
        <f t="shared" si="22"/>
        <v>drama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12">
        <f t="shared" si="19"/>
        <v>42320.876145833325</v>
      </c>
      <c r="Q238" s="12">
        <f t="shared" si="23"/>
        <v>42373.791666666664</v>
      </c>
      <c r="R238" s="11">
        <f t="shared" si="20"/>
        <v>0</v>
      </c>
      <c r="S238" t="str">
        <f t="shared" si="21"/>
        <v>film &amp; video</v>
      </c>
      <c r="T238" t="str">
        <f t="shared" si="22"/>
        <v>drama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12">
        <f t="shared" si="19"/>
        <v>42377.368854166663</v>
      </c>
      <c r="Q239" s="12">
        <f t="shared" si="23"/>
        <v>42437.368854166663</v>
      </c>
      <c r="R239" s="11">
        <f t="shared" si="20"/>
        <v>50</v>
      </c>
      <c r="S239" t="str">
        <f t="shared" si="21"/>
        <v>film &amp; video</v>
      </c>
      <c r="T239" t="str">
        <f t="shared" si="22"/>
        <v>drama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12">
        <f t="shared" si="19"/>
        <v>42713.754166666658</v>
      </c>
      <c r="Q240" s="12">
        <f t="shared" si="23"/>
        <v>42734.166666666664</v>
      </c>
      <c r="R240" s="11">
        <f t="shared" si="20"/>
        <v>0</v>
      </c>
      <c r="S240" t="str">
        <f t="shared" si="21"/>
        <v>film &amp; video</v>
      </c>
      <c r="T240" t="str">
        <f t="shared" si="22"/>
        <v>drama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12">
        <f t="shared" si="19"/>
        <v>42296.901967592588</v>
      </c>
      <c r="Q241" s="12">
        <f t="shared" si="23"/>
        <v>42316.291666666664</v>
      </c>
      <c r="R241" s="11">
        <f t="shared" si="20"/>
        <v>50</v>
      </c>
      <c r="S241" t="str">
        <f t="shared" si="21"/>
        <v>film &amp; video</v>
      </c>
      <c r="T241" t="str">
        <f t="shared" si="22"/>
        <v>drama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12">
        <f t="shared" si="19"/>
        <v>41354.500127314815</v>
      </c>
      <c r="Q242" s="12">
        <f t="shared" si="23"/>
        <v>41399.500127314815</v>
      </c>
      <c r="R242" s="11">
        <f t="shared" si="20"/>
        <v>117.84759124087591</v>
      </c>
      <c r="S242" t="str">
        <f t="shared" si="21"/>
        <v>film &amp; video</v>
      </c>
      <c r="T242" t="str">
        <f t="shared" si="22"/>
        <v>documentary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12">
        <f t="shared" si="19"/>
        <v>41949.489629629628</v>
      </c>
      <c r="Q243" s="12">
        <f t="shared" si="23"/>
        <v>41994.489629629628</v>
      </c>
      <c r="R243" s="11">
        <f t="shared" si="20"/>
        <v>109.04255319148936</v>
      </c>
      <c r="S243" t="str">
        <f t="shared" si="21"/>
        <v>film &amp; video</v>
      </c>
      <c r="T243" t="str">
        <f t="shared" si="22"/>
        <v>documentary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12">
        <f t="shared" si="19"/>
        <v>40862.28460648148</v>
      </c>
      <c r="Q244" s="12">
        <f t="shared" si="23"/>
        <v>40897.28460648148</v>
      </c>
      <c r="R244" s="11">
        <f t="shared" si="20"/>
        <v>73.019801980198025</v>
      </c>
      <c r="S244" t="str">
        <f t="shared" si="21"/>
        <v>film &amp; video</v>
      </c>
      <c r="T244" t="str">
        <f t="shared" si="22"/>
        <v>documentary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12">
        <f t="shared" si="19"/>
        <v>41661.839166666665</v>
      </c>
      <c r="Q245" s="12">
        <f t="shared" si="23"/>
        <v>41691.839166666665</v>
      </c>
      <c r="R245" s="11">
        <f t="shared" si="20"/>
        <v>78.195121951219505</v>
      </c>
      <c r="S245" t="str">
        <f t="shared" si="21"/>
        <v>film &amp; video</v>
      </c>
      <c r="T245" t="str">
        <f t="shared" si="22"/>
        <v>documentary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12">
        <f t="shared" si="19"/>
        <v>40213.115266203698</v>
      </c>
      <c r="Q246" s="12">
        <f t="shared" si="23"/>
        <v>40253.087499999994</v>
      </c>
      <c r="R246" s="11">
        <f t="shared" si="20"/>
        <v>47.398809523809526</v>
      </c>
      <c r="S246" t="str">
        <f t="shared" si="21"/>
        <v>film &amp; video</v>
      </c>
      <c r="T246" t="str">
        <f t="shared" si="22"/>
        <v>documentary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12">
        <f t="shared" si="19"/>
        <v>41106.844733796293</v>
      </c>
      <c r="Q247" s="12">
        <f t="shared" si="23"/>
        <v>41136.844733796293</v>
      </c>
      <c r="R247" s="11">
        <f t="shared" si="20"/>
        <v>54.020833333333336</v>
      </c>
      <c r="S247" t="str">
        <f t="shared" si="21"/>
        <v>film &amp; video</v>
      </c>
      <c r="T247" t="str">
        <f t="shared" si="22"/>
        <v>documentary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12">
        <f t="shared" si="19"/>
        <v>40480.155150462961</v>
      </c>
      <c r="Q248" s="12">
        <f t="shared" si="23"/>
        <v>40530.196817129625</v>
      </c>
      <c r="R248" s="11">
        <f t="shared" si="20"/>
        <v>68.488789237668158</v>
      </c>
      <c r="S248" t="str">
        <f t="shared" si="21"/>
        <v>film &amp; video</v>
      </c>
      <c r="T248" t="str">
        <f t="shared" si="22"/>
        <v>documentary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12">
        <f t="shared" si="19"/>
        <v>40430.395995370367</v>
      </c>
      <c r="Q249" s="12">
        <f t="shared" si="23"/>
        <v>40466.943749999999</v>
      </c>
      <c r="R249" s="11">
        <f t="shared" si="20"/>
        <v>108.14516129032258</v>
      </c>
      <c r="S249" t="str">
        <f t="shared" si="21"/>
        <v>film &amp; video</v>
      </c>
      <c r="T249" t="str">
        <f t="shared" si="22"/>
        <v>documentary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12">
        <f t="shared" si="19"/>
        <v>40870.566076388888</v>
      </c>
      <c r="Q250" s="12">
        <f t="shared" si="23"/>
        <v>40915.566076388888</v>
      </c>
      <c r="R250" s="11">
        <f t="shared" si="20"/>
        <v>589.95205479452056</v>
      </c>
      <c r="S250" t="str">
        <f t="shared" si="21"/>
        <v>film &amp; video</v>
      </c>
      <c r="T250" t="str">
        <f t="shared" si="22"/>
        <v>documentary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12">
        <f t="shared" si="19"/>
        <v>40332.715509259258</v>
      </c>
      <c r="Q251" s="12">
        <f t="shared" si="23"/>
        <v>40412.527777777774</v>
      </c>
      <c r="R251" s="11">
        <f t="shared" si="20"/>
        <v>48.051063829787232</v>
      </c>
      <c r="S251" t="str">
        <f t="shared" si="21"/>
        <v>film &amp; video</v>
      </c>
      <c r="T251" t="str">
        <f t="shared" si="22"/>
        <v>documentary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12">
        <f t="shared" si="19"/>
        <v>41401.357534722221</v>
      </c>
      <c r="Q252" s="12">
        <f t="shared" si="23"/>
        <v>41431.357534722221</v>
      </c>
      <c r="R252" s="11">
        <f t="shared" si="20"/>
        <v>72.482837528604122</v>
      </c>
      <c r="S252" t="str">
        <f t="shared" si="21"/>
        <v>film &amp; video</v>
      </c>
      <c r="T252" t="str">
        <f t="shared" si="22"/>
        <v>documentary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12">
        <f t="shared" si="19"/>
        <v>41013.579236111109</v>
      </c>
      <c r="Q253" s="12">
        <f t="shared" si="23"/>
        <v>41045.583333333328</v>
      </c>
      <c r="R253" s="11">
        <f t="shared" si="20"/>
        <v>57.077922077922075</v>
      </c>
      <c r="S253" t="str">
        <f t="shared" si="21"/>
        <v>film &amp; video</v>
      </c>
      <c r="T253" t="str">
        <f t="shared" si="22"/>
        <v>documentary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12">
        <f t="shared" si="19"/>
        <v>40266.454375000001</v>
      </c>
      <c r="Q254" s="12">
        <f t="shared" si="23"/>
        <v>40329.957638888889</v>
      </c>
      <c r="R254" s="11">
        <f t="shared" si="20"/>
        <v>85.444444444444443</v>
      </c>
      <c r="S254" t="str">
        <f t="shared" si="21"/>
        <v>film &amp; video</v>
      </c>
      <c r="T254" t="str">
        <f t="shared" si="22"/>
        <v>documentary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12">
        <f t="shared" si="19"/>
        <v>40924.44253472222</v>
      </c>
      <c r="Q255" s="12">
        <f t="shared" si="23"/>
        <v>40954.44253472222</v>
      </c>
      <c r="R255" s="11">
        <f t="shared" si="20"/>
        <v>215.85714285714286</v>
      </c>
      <c r="S255" t="str">
        <f t="shared" si="21"/>
        <v>film &amp; video</v>
      </c>
      <c r="T255" t="str">
        <f t="shared" si="22"/>
        <v>documentary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12">
        <f t="shared" si="19"/>
        <v>42263.744328703695</v>
      </c>
      <c r="Q256" s="12">
        <f t="shared" si="23"/>
        <v>42293.874999999993</v>
      </c>
      <c r="R256" s="11">
        <f t="shared" si="20"/>
        <v>89.38643312101911</v>
      </c>
      <c r="S256" t="str">
        <f t="shared" si="21"/>
        <v>film &amp; video</v>
      </c>
      <c r="T256" t="str">
        <f t="shared" si="22"/>
        <v>documentary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12">
        <f t="shared" si="19"/>
        <v>40588.318078703705</v>
      </c>
      <c r="Q257" s="12">
        <f t="shared" si="23"/>
        <v>40618.276412037034</v>
      </c>
      <c r="R257" s="11">
        <f t="shared" si="20"/>
        <v>45.418404255319146</v>
      </c>
      <c r="S257" t="str">
        <f t="shared" si="21"/>
        <v>film &amp; video</v>
      </c>
      <c r="T257" t="str">
        <f t="shared" si="22"/>
        <v>documentary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12">
        <f t="shared" si="19"/>
        <v>41319.560960648145</v>
      </c>
      <c r="Q258" s="12">
        <f t="shared" si="23"/>
        <v>41349.560960648145</v>
      </c>
      <c r="R258" s="11">
        <f t="shared" si="20"/>
        <v>65.756363636363631</v>
      </c>
      <c r="S258" t="str">
        <f t="shared" si="21"/>
        <v>film &amp; video</v>
      </c>
      <c r="T258" t="str">
        <f t="shared" si="22"/>
        <v>documentary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((E259/D259)*100)</f>
        <v>106.72648571428572</v>
      </c>
      <c r="P259" s="12">
        <f t="shared" ref="P259:P322" si="25">(((J259/60)/60)/24)+DATE(1970,1,1)+(-5/24)</f>
        <v>42479.418541666666</v>
      </c>
      <c r="Q259" s="12">
        <f t="shared" si="23"/>
        <v>42509.418541666666</v>
      </c>
      <c r="R259" s="11">
        <f t="shared" ref="R259:R322" si="26">IFERROR(E259/L259,0)</f>
        <v>66.70405357142856</v>
      </c>
      <c r="S259" t="str">
        <f t="shared" ref="S259:S322" si="27">LEFT(N259, SEARCH("/",N259,1)-1)</f>
        <v>film &amp; video</v>
      </c>
      <c r="T259" t="str">
        <f t="shared" ref="T259:T322" si="28">RIGHT(N259,LEN(N259)-SEARCH("/",N259))</f>
        <v>documentary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12">
        <f t="shared" si="25"/>
        <v>40681.843356481477</v>
      </c>
      <c r="Q260" s="12">
        <f t="shared" ref="Q260:Q323" si="29">(((I260/60)/60)/24)+DATE(1970,1,1)+(-5/24)</f>
        <v>40711.843356481477</v>
      </c>
      <c r="R260" s="11">
        <f t="shared" si="26"/>
        <v>83.345930232558146</v>
      </c>
      <c r="S260" t="str">
        <f t="shared" si="27"/>
        <v>film &amp; video</v>
      </c>
      <c r="T260" t="str">
        <f t="shared" si="28"/>
        <v>documentary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12">
        <f t="shared" si="25"/>
        <v>42072.529733796291</v>
      </c>
      <c r="Q261" s="12">
        <f t="shared" si="29"/>
        <v>42102.529733796291</v>
      </c>
      <c r="R261" s="11">
        <f t="shared" si="26"/>
        <v>105.04609341825902</v>
      </c>
      <c r="S261" t="str">
        <f t="shared" si="27"/>
        <v>film &amp; video</v>
      </c>
      <c r="T261" t="str">
        <f t="shared" si="28"/>
        <v>documentary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12">
        <f t="shared" si="25"/>
        <v>40330.547210648147</v>
      </c>
      <c r="Q262" s="12">
        <f t="shared" si="29"/>
        <v>40376.207638888889</v>
      </c>
      <c r="R262" s="11">
        <f t="shared" si="26"/>
        <v>120.90909090909091</v>
      </c>
      <c r="S262" t="str">
        <f t="shared" si="27"/>
        <v>film &amp; video</v>
      </c>
      <c r="T262" t="str">
        <f t="shared" si="28"/>
        <v>documentary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12">
        <f t="shared" si="25"/>
        <v>41017.677129629628</v>
      </c>
      <c r="Q263" s="12">
        <f t="shared" si="29"/>
        <v>41067.413194444445</v>
      </c>
      <c r="R263" s="11">
        <f t="shared" si="26"/>
        <v>97.63636363636364</v>
      </c>
      <c r="S263" t="str">
        <f t="shared" si="27"/>
        <v>film &amp; video</v>
      </c>
      <c r="T263" t="str">
        <f t="shared" si="28"/>
        <v>documentary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12">
        <f t="shared" si="25"/>
        <v>40555.039675925924</v>
      </c>
      <c r="Q264" s="12">
        <f t="shared" si="29"/>
        <v>40600.039675925924</v>
      </c>
      <c r="R264" s="11">
        <f t="shared" si="26"/>
        <v>41.379310344827587</v>
      </c>
      <c r="S264" t="str">
        <f t="shared" si="27"/>
        <v>film &amp; video</v>
      </c>
      <c r="T264" t="str">
        <f t="shared" si="28"/>
        <v>documentary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12">
        <f t="shared" si="25"/>
        <v>41149.746458333328</v>
      </c>
      <c r="Q265" s="12">
        <f t="shared" si="29"/>
        <v>41179.746458333328</v>
      </c>
      <c r="R265" s="11">
        <f t="shared" si="26"/>
        <v>30.654485981308412</v>
      </c>
      <c r="S265" t="str">
        <f t="shared" si="27"/>
        <v>film &amp; video</v>
      </c>
      <c r="T265" t="str">
        <f t="shared" si="28"/>
        <v>documentary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12">
        <f t="shared" si="25"/>
        <v>41010.411979166667</v>
      </c>
      <c r="Q266" s="12">
        <f t="shared" si="29"/>
        <v>41040.411979166667</v>
      </c>
      <c r="R266" s="11">
        <f t="shared" si="26"/>
        <v>64.945054945054949</v>
      </c>
      <c r="S266" t="str">
        <f t="shared" si="27"/>
        <v>film &amp; video</v>
      </c>
      <c r="T266" t="str">
        <f t="shared" si="28"/>
        <v>documentary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12">
        <f t="shared" si="25"/>
        <v>40267.037384259253</v>
      </c>
      <c r="Q267" s="12">
        <f t="shared" si="29"/>
        <v>40308.636111111111</v>
      </c>
      <c r="R267" s="11">
        <f t="shared" si="26"/>
        <v>95.775862068965523</v>
      </c>
      <c r="S267" t="str">
        <f t="shared" si="27"/>
        <v>film &amp; video</v>
      </c>
      <c r="T267" t="str">
        <f t="shared" si="28"/>
        <v>documentary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12">
        <f t="shared" si="25"/>
        <v>40204.966516203705</v>
      </c>
      <c r="Q268" s="12">
        <f t="shared" si="29"/>
        <v>40290.95208333333</v>
      </c>
      <c r="R268" s="11">
        <f t="shared" si="26"/>
        <v>40.416666666666664</v>
      </c>
      <c r="S268" t="str">
        <f t="shared" si="27"/>
        <v>film &amp; video</v>
      </c>
      <c r="T268" t="str">
        <f t="shared" si="28"/>
        <v>documentary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12">
        <f t="shared" si="25"/>
        <v>41785.244201388887</v>
      </c>
      <c r="Q269" s="12">
        <f t="shared" si="29"/>
        <v>41815.244201388887</v>
      </c>
      <c r="R269" s="11">
        <f t="shared" si="26"/>
        <v>78.578424242424248</v>
      </c>
      <c r="S269" t="str">
        <f t="shared" si="27"/>
        <v>film &amp; video</v>
      </c>
      <c r="T269" t="str">
        <f t="shared" si="28"/>
        <v>documentary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12">
        <f t="shared" si="25"/>
        <v>40808.944189814814</v>
      </c>
      <c r="Q270" s="12">
        <f t="shared" si="29"/>
        <v>40853.985856481479</v>
      </c>
      <c r="R270" s="11">
        <f t="shared" si="26"/>
        <v>50.18018018018018</v>
      </c>
      <c r="S270" t="str">
        <f t="shared" si="27"/>
        <v>film &amp; video</v>
      </c>
      <c r="T270" t="str">
        <f t="shared" si="28"/>
        <v>documentary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12">
        <f t="shared" si="25"/>
        <v>42757.988680555551</v>
      </c>
      <c r="Q271" s="12">
        <f t="shared" si="29"/>
        <v>42787.988680555551</v>
      </c>
      <c r="R271" s="11">
        <f t="shared" si="26"/>
        <v>92.251735588972423</v>
      </c>
      <c r="S271" t="str">
        <f t="shared" si="27"/>
        <v>film &amp; video</v>
      </c>
      <c r="T271" t="str">
        <f t="shared" si="28"/>
        <v>documentary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12">
        <f t="shared" si="25"/>
        <v>40637.658217592587</v>
      </c>
      <c r="Q272" s="12">
        <f t="shared" si="29"/>
        <v>40687.958333333328</v>
      </c>
      <c r="R272" s="11">
        <f t="shared" si="26"/>
        <v>57.540983606557376</v>
      </c>
      <c r="S272" t="str">
        <f t="shared" si="27"/>
        <v>film &amp; video</v>
      </c>
      <c r="T272" t="str">
        <f t="shared" si="28"/>
        <v>documentary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12">
        <f t="shared" si="25"/>
        <v>41611.891909722224</v>
      </c>
      <c r="Q273" s="12">
        <f t="shared" si="29"/>
        <v>41641.125</v>
      </c>
      <c r="R273" s="11">
        <f t="shared" si="26"/>
        <v>109.42160278745645</v>
      </c>
      <c r="S273" t="str">
        <f t="shared" si="27"/>
        <v>film &amp; video</v>
      </c>
      <c r="T273" t="str">
        <f t="shared" si="28"/>
        <v>documentary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12">
        <f t="shared" si="25"/>
        <v>40235.692025462959</v>
      </c>
      <c r="Q274" s="12">
        <f t="shared" si="29"/>
        <v>40296.575694444444</v>
      </c>
      <c r="R274" s="11">
        <f t="shared" si="26"/>
        <v>81.892461538461546</v>
      </c>
      <c r="S274" t="str">
        <f t="shared" si="27"/>
        <v>film &amp; video</v>
      </c>
      <c r="T274" t="str">
        <f t="shared" si="28"/>
        <v>documentary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12">
        <f t="shared" si="25"/>
        <v>40697.29011574074</v>
      </c>
      <c r="Q275" s="12">
        <f t="shared" si="29"/>
        <v>40727.29011574074</v>
      </c>
      <c r="R275" s="11">
        <f t="shared" si="26"/>
        <v>45.667711864406776</v>
      </c>
      <c r="S275" t="str">
        <f t="shared" si="27"/>
        <v>film &amp; video</v>
      </c>
      <c r="T275" t="str">
        <f t="shared" si="28"/>
        <v>documentary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12">
        <f t="shared" si="25"/>
        <v>40969.704039351847</v>
      </c>
      <c r="Q276" s="12">
        <f t="shared" si="29"/>
        <v>41004.082638888889</v>
      </c>
      <c r="R276" s="11">
        <f t="shared" si="26"/>
        <v>55.221238938053098</v>
      </c>
      <c r="S276" t="str">
        <f t="shared" si="27"/>
        <v>film &amp; video</v>
      </c>
      <c r="T276" t="str">
        <f t="shared" si="28"/>
        <v>documentary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12">
        <f t="shared" si="25"/>
        <v>41192.823680555557</v>
      </c>
      <c r="Q277" s="12">
        <f t="shared" si="29"/>
        <v>41222.865347222221</v>
      </c>
      <c r="R277" s="11">
        <f t="shared" si="26"/>
        <v>65.298192771084331</v>
      </c>
      <c r="S277" t="str">
        <f t="shared" si="27"/>
        <v>film &amp; video</v>
      </c>
      <c r="T277" t="str">
        <f t="shared" si="28"/>
        <v>documentary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12">
        <f t="shared" si="25"/>
        <v>40966.87354166666</v>
      </c>
      <c r="Q278" s="12">
        <f t="shared" si="29"/>
        <v>41026.831874999996</v>
      </c>
      <c r="R278" s="11">
        <f t="shared" si="26"/>
        <v>95.225806451612897</v>
      </c>
      <c r="S278" t="str">
        <f t="shared" si="27"/>
        <v>film &amp; video</v>
      </c>
      <c r="T278" t="str">
        <f t="shared" si="28"/>
        <v>documentary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12">
        <f t="shared" si="25"/>
        <v>42117.68309027778</v>
      </c>
      <c r="Q279" s="12">
        <f t="shared" si="29"/>
        <v>42147.68309027778</v>
      </c>
      <c r="R279" s="11">
        <f t="shared" si="26"/>
        <v>75.444794952681391</v>
      </c>
      <c r="S279" t="str">
        <f t="shared" si="27"/>
        <v>film &amp; video</v>
      </c>
      <c r="T279" t="str">
        <f t="shared" si="28"/>
        <v>documentary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12">
        <f t="shared" si="25"/>
        <v>41163.832627314812</v>
      </c>
      <c r="Q280" s="12">
        <f t="shared" si="29"/>
        <v>41193.832627314812</v>
      </c>
      <c r="R280" s="11">
        <f t="shared" si="26"/>
        <v>97.816867469879512</v>
      </c>
      <c r="S280" t="str">
        <f t="shared" si="27"/>
        <v>film &amp; video</v>
      </c>
      <c r="T280" t="str">
        <f t="shared" si="28"/>
        <v>documentary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12">
        <f t="shared" si="25"/>
        <v>42759.035833333335</v>
      </c>
      <c r="Q281" s="12">
        <f t="shared" si="29"/>
        <v>42792.875694444439</v>
      </c>
      <c r="R281" s="11">
        <f t="shared" si="26"/>
        <v>87.685606557377056</v>
      </c>
      <c r="S281" t="str">
        <f t="shared" si="27"/>
        <v>film &amp; video</v>
      </c>
      <c r="T281" t="str">
        <f t="shared" si="28"/>
        <v>documentary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12">
        <f t="shared" si="25"/>
        <v>41744.382349537031</v>
      </c>
      <c r="Q282" s="12">
        <f t="shared" si="29"/>
        <v>41789.382349537031</v>
      </c>
      <c r="R282" s="11">
        <f t="shared" si="26"/>
        <v>54.748948106591868</v>
      </c>
      <c r="S282" t="str">
        <f t="shared" si="27"/>
        <v>film &amp; video</v>
      </c>
      <c r="T282" t="str">
        <f t="shared" si="28"/>
        <v>documentary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12">
        <f t="shared" si="25"/>
        <v>39949.955011574071</v>
      </c>
      <c r="Q283" s="12">
        <f t="shared" si="29"/>
        <v>40035.601388888885</v>
      </c>
      <c r="R283" s="11">
        <f t="shared" si="26"/>
        <v>83.953417721518989</v>
      </c>
      <c r="S283" t="str">
        <f t="shared" si="27"/>
        <v>film &amp; video</v>
      </c>
      <c r="T283" t="str">
        <f t="shared" si="28"/>
        <v>documentary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12">
        <f t="shared" si="25"/>
        <v>40194.711712962962</v>
      </c>
      <c r="Q284" s="12">
        <f t="shared" si="29"/>
        <v>40231.708333333328</v>
      </c>
      <c r="R284" s="11">
        <f t="shared" si="26"/>
        <v>254.38547486033519</v>
      </c>
      <c r="S284" t="str">
        <f t="shared" si="27"/>
        <v>film &amp; video</v>
      </c>
      <c r="T284" t="str">
        <f t="shared" si="28"/>
        <v>documentary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12">
        <f t="shared" si="25"/>
        <v>40675.501666666663</v>
      </c>
      <c r="Q285" s="12">
        <f t="shared" si="29"/>
        <v>40694.999305555553</v>
      </c>
      <c r="R285" s="11">
        <f t="shared" si="26"/>
        <v>101.8269801980198</v>
      </c>
      <c r="S285" t="str">
        <f t="shared" si="27"/>
        <v>film &amp; video</v>
      </c>
      <c r="T285" t="str">
        <f t="shared" si="28"/>
        <v>documentary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12">
        <f t="shared" si="25"/>
        <v>40904.529861111107</v>
      </c>
      <c r="Q286" s="12">
        <f t="shared" si="29"/>
        <v>40929.529861111107</v>
      </c>
      <c r="R286" s="11">
        <f t="shared" si="26"/>
        <v>55.066394736842106</v>
      </c>
      <c r="S286" t="str">
        <f t="shared" si="27"/>
        <v>film &amp; video</v>
      </c>
      <c r="T286" t="str">
        <f t="shared" si="28"/>
        <v>documentary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12">
        <f t="shared" si="25"/>
        <v>41506.547777777778</v>
      </c>
      <c r="Q287" s="12">
        <f t="shared" si="29"/>
        <v>41536.547777777778</v>
      </c>
      <c r="R287" s="11">
        <f t="shared" si="26"/>
        <v>56.901438721136763</v>
      </c>
      <c r="S287" t="str">
        <f t="shared" si="27"/>
        <v>film &amp; video</v>
      </c>
      <c r="T287" t="str">
        <f t="shared" si="28"/>
        <v>documentary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12">
        <f t="shared" si="25"/>
        <v>41313.60791666666</v>
      </c>
      <c r="Q288" s="12">
        <f t="shared" si="29"/>
        <v>41358.566249999996</v>
      </c>
      <c r="R288" s="11">
        <f t="shared" si="26"/>
        <v>121.28148148148148</v>
      </c>
      <c r="S288" t="str">
        <f t="shared" si="27"/>
        <v>film &amp; video</v>
      </c>
      <c r="T288" t="str">
        <f t="shared" si="28"/>
        <v>documentary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12">
        <f t="shared" si="25"/>
        <v>41184.069652777776</v>
      </c>
      <c r="Q289" s="12">
        <f t="shared" si="29"/>
        <v>41214.958333333328</v>
      </c>
      <c r="R289" s="11">
        <f t="shared" si="26"/>
        <v>91.189655172413794</v>
      </c>
      <c r="S289" t="str">
        <f t="shared" si="27"/>
        <v>film &amp; video</v>
      </c>
      <c r="T289" t="str">
        <f t="shared" si="28"/>
        <v>documentary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12">
        <f t="shared" si="25"/>
        <v>41050.960567129623</v>
      </c>
      <c r="Q290" s="12">
        <f t="shared" si="29"/>
        <v>41085.960567129623</v>
      </c>
      <c r="R290" s="11">
        <f t="shared" si="26"/>
        <v>115.44812080536913</v>
      </c>
      <c r="S290" t="str">
        <f t="shared" si="27"/>
        <v>film &amp; video</v>
      </c>
      <c r="T290" t="str">
        <f t="shared" si="28"/>
        <v>documentary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12">
        <f t="shared" si="25"/>
        <v>41550.248078703698</v>
      </c>
      <c r="Q291" s="12">
        <f t="shared" si="29"/>
        <v>41580.248078703698</v>
      </c>
      <c r="R291" s="11">
        <f t="shared" si="26"/>
        <v>67.771551724137936</v>
      </c>
      <c r="S291" t="str">
        <f t="shared" si="27"/>
        <v>film &amp; video</v>
      </c>
      <c r="T291" t="str">
        <f t="shared" si="28"/>
        <v>documentary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12">
        <f t="shared" si="25"/>
        <v>40526.160844907405</v>
      </c>
      <c r="Q292" s="12">
        <f t="shared" si="29"/>
        <v>40576.124305555553</v>
      </c>
      <c r="R292" s="11">
        <f t="shared" si="26"/>
        <v>28.576190476190476</v>
      </c>
      <c r="S292" t="str">
        <f t="shared" si="27"/>
        <v>film &amp; video</v>
      </c>
      <c r="T292" t="str">
        <f t="shared" si="28"/>
        <v>documentary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12">
        <f t="shared" si="25"/>
        <v>41376.560717592591</v>
      </c>
      <c r="Q293" s="12">
        <f t="shared" si="29"/>
        <v>41394.792361111111</v>
      </c>
      <c r="R293" s="11">
        <f t="shared" si="26"/>
        <v>46.8828125</v>
      </c>
      <c r="S293" t="str">
        <f t="shared" si="27"/>
        <v>film &amp; video</v>
      </c>
      <c r="T293" t="str">
        <f t="shared" si="28"/>
        <v>documentary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12">
        <f t="shared" si="25"/>
        <v>40812.594895833332</v>
      </c>
      <c r="Q294" s="12">
        <f t="shared" si="29"/>
        <v>40844.957638888889</v>
      </c>
      <c r="R294" s="11">
        <f t="shared" si="26"/>
        <v>154.42231237322514</v>
      </c>
      <c r="S294" t="str">
        <f t="shared" si="27"/>
        <v>film &amp; video</v>
      </c>
      <c r="T294" t="str">
        <f t="shared" si="28"/>
        <v>documentary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12">
        <f t="shared" si="25"/>
        <v>41719.459652777776</v>
      </c>
      <c r="Q295" s="12">
        <f t="shared" si="29"/>
        <v>41749.459652777776</v>
      </c>
      <c r="R295" s="11">
        <f t="shared" si="26"/>
        <v>201.22137404580153</v>
      </c>
      <c r="S295" t="str">
        <f t="shared" si="27"/>
        <v>film &amp; video</v>
      </c>
      <c r="T295" t="str">
        <f t="shared" si="28"/>
        <v>documentary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12">
        <f t="shared" si="25"/>
        <v>40342.876087962963</v>
      </c>
      <c r="Q296" s="12">
        <f t="shared" si="29"/>
        <v>40378.458333333328</v>
      </c>
      <c r="R296" s="11">
        <f t="shared" si="26"/>
        <v>100</v>
      </c>
      <c r="S296" t="str">
        <f t="shared" si="27"/>
        <v>film &amp; video</v>
      </c>
      <c r="T296" t="str">
        <f t="shared" si="28"/>
        <v>documentary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12">
        <f t="shared" si="25"/>
        <v>41518.796400462961</v>
      </c>
      <c r="Q297" s="12">
        <f t="shared" si="29"/>
        <v>41578.791666666664</v>
      </c>
      <c r="R297" s="11">
        <f t="shared" si="26"/>
        <v>100.08204511278196</v>
      </c>
      <c r="S297" t="str">
        <f t="shared" si="27"/>
        <v>film &amp; video</v>
      </c>
      <c r="T297" t="str">
        <f t="shared" si="28"/>
        <v>documentary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12">
        <f t="shared" si="25"/>
        <v>41134.267164351848</v>
      </c>
      <c r="Q298" s="12">
        <f t="shared" si="29"/>
        <v>41159.267164351848</v>
      </c>
      <c r="R298" s="11">
        <f t="shared" si="26"/>
        <v>230.08953488372092</v>
      </c>
      <c r="S298" t="str">
        <f t="shared" si="27"/>
        <v>film &amp; video</v>
      </c>
      <c r="T298" t="str">
        <f t="shared" si="28"/>
        <v>documentary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12">
        <f t="shared" si="25"/>
        <v>42089.519687500004</v>
      </c>
      <c r="Q299" s="12">
        <f t="shared" si="29"/>
        <v>42124.957638888889</v>
      </c>
      <c r="R299" s="11">
        <f t="shared" si="26"/>
        <v>141.74647887323943</v>
      </c>
      <c r="S299" t="str">
        <f t="shared" si="27"/>
        <v>film &amp; video</v>
      </c>
      <c r="T299" t="str">
        <f t="shared" si="28"/>
        <v>documentary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12">
        <f t="shared" si="25"/>
        <v>41709.255185185182</v>
      </c>
      <c r="Q300" s="12">
        <f t="shared" si="29"/>
        <v>41768.666666666664</v>
      </c>
      <c r="R300" s="11">
        <f t="shared" si="26"/>
        <v>56.344351395730705</v>
      </c>
      <c r="S300" t="str">
        <f t="shared" si="27"/>
        <v>film &amp; video</v>
      </c>
      <c r="T300" t="str">
        <f t="shared" si="28"/>
        <v>documentary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12">
        <f t="shared" si="25"/>
        <v>40469.016898148147</v>
      </c>
      <c r="Q301" s="12">
        <f t="shared" si="29"/>
        <v>40499.058564814812</v>
      </c>
      <c r="R301" s="11">
        <f t="shared" si="26"/>
        <v>73.341188524590166</v>
      </c>
      <c r="S301" t="str">
        <f t="shared" si="27"/>
        <v>film &amp; video</v>
      </c>
      <c r="T301" t="str">
        <f t="shared" si="28"/>
        <v>documentary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12">
        <f t="shared" si="25"/>
        <v>40626.751597222217</v>
      </c>
      <c r="Q302" s="12">
        <f t="shared" si="29"/>
        <v>40657.751597222217</v>
      </c>
      <c r="R302" s="11">
        <f t="shared" si="26"/>
        <v>85.337785234899329</v>
      </c>
      <c r="S302" t="str">
        <f t="shared" si="27"/>
        <v>film &amp; video</v>
      </c>
      <c r="T302" t="str">
        <f t="shared" si="28"/>
        <v>documentary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12">
        <f t="shared" si="25"/>
        <v>41312.529340277775</v>
      </c>
      <c r="Q303" s="12">
        <f t="shared" si="29"/>
        <v>41352.487673611111</v>
      </c>
      <c r="R303" s="11">
        <f t="shared" si="26"/>
        <v>61.496215139442228</v>
      </c>
      <c r="S303" t="str">
        <f t="shared" si="27"/>
        <v>film &amp; video</v>
      </c>
      <c r="T303" t="str">
        <f t="shared" si="28"/>
        <v>documentary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12">
        <f t="shared" si="25"/>
        <v>40933.648587962962</v>
      </c>
      <c r="Q304" s="12">
        <f t="shared" si="29"/>
        <v>40963.648587962962</v>
      </c>
      <c r="R304" s="11">
        <f t="shared" si="26"/>
        <v>93.018518518518519</v>
      </c>
      <c r="S304" t="str">
        <f t="shared" si="27"/>
        <v>film &amp; video</v>
      </c>
      <c r="T304" t="str">
        <f t="shared" si="28"/>
        <v>documentary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12">
        <f t="shared" si="25"/>
        <v>41031.862800925926</v>
      </c>
      <c r="Q305" s="12">
        <f t="shared" si="29"/>
        <v>41061.862800925926</v>
      </c>
      <c r="R305" s="11">
        <f t="shared" si="26"/>
        <v>50.292682926829265</v>
      </c>
      <c r="S305" t="str">
        <f t="shared" si="27"/>
        <v>film &amp; video</v>
      </c>
      <c r="T305" t="str">
        <f t="shared" si="28"/>
        <v>documentary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12">
        <f t="shared" si="25"/>
        <v>41113.88653935185</v>
      </c>
      <c r="Q306" s="12">
        <f t="shared" si="29"/>
        <v>41152.875</v>
      </c>
      <c r="R306" s="11">
        <f t="shared" si="26"/>
        <v>106.43243243243244</v>
      </c>
      <c r="S306" t="str">
        <f t="shared" si="27"/>
        <v>film &amp; video</v>
      </c>
      <c r="T306" t="str">
        <f t="shared" si="28"/>
        <v>documentary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12">
        <f t="shared" si="25"/>
        <v>40948.421863425923</v>
      </c>
      <c r="Q307" s="12">
        <f t="shared" si="29"/>
        <v>40978.421863425923</v>
      </c>
      <c r="R307" s="11">
        <f t="shared" si="26"/>
        <v>51.719576719576722</v>
      </c>
      <c r="S307" t="str">
        <f t="shared" si="27"/>
        <v>film &amp; video</v>
      </c>
      <c r="T307" t="str">
        <f t="shared" si="28"/>
        <v>documentary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12">
        <f t="shared" si="25"/>
        <v>41333.628854166665</v>
      </c>
      <c r="Q308" s="12">
        <f t="shared" si="29"/>
        <v>41353.587187500001</v>
      </c>
      <c r="R308" s="11">
        <f t="shared" si="26"/>
        <v>36.612499999999997</v>
      </c>
      <c r="S308" t="str">
        <f t="shared" si="27"/>
        <v>film &amp; video</v>
      </c>
      <c r="T308" t="str">
        <f t="shared" si="28"/>
        <v>documentary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12">
        <f t="shared" si="25"/>
        <v>41282.736122685179</v>
      </c>
      <c r="Q309" s="12">
        <f t="shared" si="29"/>
        <v>41312.736122685179</v>
      </c>
      <c r="R309" s="11">
        <f t="shared" si="26"/>
        <v>42.517361111111114</v>
      </c>
      <c r="S309" t="str">
        <f t="shared" si="27"/>
        <v>film &amp; video</v>
      </c>
      <c r="T309" t="str">
        <f t="shared" si="28"/>
        <v>documentary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12">
        <f t="shared" si="25"/>
        <v>40567.486226851848</v>
      </c>
      <c r="Q310" s="12">
        <f t="shared" si="29"/>
        <v>40612.486226851848</v>
      </c>
      <c r="R310" s="11">
        <f t="shared" si="26"/>
        <v>62.712871287128714</v>
      </c>
      <c r="S310" t="str">
        <f t="shared" si="27"/>
        <v>film &amp; video</v>
      </c>
      <c r="T310" t="str">
        <f t="shared" si="28"/>
        <v>documentary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12">
        <f t="shared" si="25"/>
        <v>41134.543217592589</v>
      </c>
      <c r="Q311" s="12">
        <f t="shared" si="29"/>
        <v>41155.543217592589</v>
      </c>
      <c r="R311" s="11">
        <f t="shared" si="26"/>
        <v>89.957983193277315</v>
      </c>
      <c r="S311" t="str">
        <f t="shared" si="27"/>
        <v>film &amp; video</v>
      </c>
      <c r="T311" t="str">
        <f t="shared" si="28"/>
        <v>documentary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12">
        <f t="shared" si="25"/>
        <v>40820.974803240737</v>
      </c>
      <c r="Q312" s="12">
        <f t="shared" si="29"/>
        <v>40835.875</v>
      </c>
      <c r="R312" s="11">
        <f t="shared" si="26"/>
        <v>28.924722222222222</v>
      </c>
      <c r="S312" t="str">
        <f t="shared" si="27"/>
        <v>film &amp; video</v>
      </c>
      <c r="T312" t="str">
        <f t="shared" si="28"/>
        <v>documentary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12">
        <f t="shared" si="25"/>
        <v>40868.011481481481</v>
      </c>
      <c r="Q313" s="12">
        <f t="shared" si="29"/>
        <v>40909.124305555553</v>
      </c>
      <c r="R313" s="11">
        <f t="shared" si="26"/>
        <v>138.8022</v>
      </c>
      <c r="S313" t="str">
        <f t="shared" si="27"/>
        <v>film &amp; video</v>
      </c>
      <c r="T313" t="str">
        <f t="shared" si="28"/>
        <v>documentary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12">
        <f t="shared" si="25"/>
        <v>41348.669351851851</v>
      </c>
      <c r="Q314" s="12">
        <f t="shared" si="29"/>
        <v>41378.669351851851</v>
      </c>
      <c r="R314" s="11">
        <f t="shared" si="26"/>
        <v>61.301369863013697</v>
      </c>
      <c r="S314" t="str">
        <f t="shared" si="27"/>
        <v>film &amp; video</v>
      </c>
      <c r="T314" t="str">
        <f t="shared" si="28"/>
        <v>documentary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12">
        <f t="shared" si="25"/>
        <v>40357.019606481481</v>
      </c>
      <c r="Q315" s="12">
        <f t="shared" si="29"/>
        <v>40401.457638888889</v>
      </c>
      <c r="R315" s="11">
        <f t="shared" si="26"/>
        <v>80.202702702702709</v>
      </c>
      <c r="S315" t="str">
        <f t="shared" si="27"/>
        <v>film &amp; video</v>
      </c>
      <c r="T315" t="str">
        <f t="shared" si="28"/>
        <v>documentary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12">
        <f t="shared" si="25"/>
        <v>41304.624861111108</v>
      </c>
      <c r="Q316" s="12">
        <f t="shared" si="29"/>
        <v>41334.624861111108</v>
      </c>
      <c r="R316" s="11">
        <f t="shared" si="26"/>
        <v>32.095833333333331</v>
      </c>
      <c r="S316" t="str">
        <f t="shared" si="27"/>
        <v>film &amp; video</v>
      </c>
      <c r="T316" t="str">
        <f t="shared" si="28"/>
        <v>documentary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12">
        <f t="shared" si="25"/>
        <v>41113.564050925925</v>
      </c>
      <c r="Q317" s="12">
        <f t="shared" si="29"/>
        <v>41143.564050925925</v>
      </c>
      <c r="R317" s="11">
        <f t="shared" si="26"/>
        <v>200.88888888888889</v>
      </c>
      <c r="S317" t="str">
        <f t="shared" si="27"/>
        <v>film &amp; video</v>
      </c>
      <c r="T317" t="str">
        <f t="shared" si="28"/>
        <v>documentary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12">
        <f t="shared" si="25"/>
        <v>41950.715243055551</v>
      </c>
      <c r="Q318" s="12">
        <f t="shared" si="29"/>
        <v>41983.999305555553</v>
      </c>
      <c r="R318" s="11">
        <f t="shared" si="26"/>
        <v>108.01265822784811</v>
      </c>
      <c r="S318" t="str">
        <f t="shared" si="27"/>
        <v>film &amp; video</v>
      </c>
      <c r="T318" t="str">
        <f t="shared" si="28"/>
        <v>documentary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12">
        <f t="shared" si="25"/>
        <v>41589.468553240738</v>
      </c>
      <c r="Q319" s="12">
        <f t="shared" si="29"/>
        <v>41619.468553240738</v>
      </c>
      <c r="R319" s="11">
        <f t="shared" si="26"/>
        <v>95.699367088607602</v>
      </c>
      <c r="S319" t="str">
        <f t="shared" si="27"/>
        <v>film &amp; video</v>
      </c>
      <c r="T319" t="str">
        <f t="shared" si="28"/>
        <v>documentary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12">
        <f t="shared" si="25"/>
        <v>41329.830451388887</v>
      </c>
      <c r="Q320" s="12">
        <f t="shared" si="29"/>
        <v>41359.788784722223</v>
      </c>
      <c r="R320" s="11">
        <f t="shared" si="26"/>
        <v>49.880281690140848</v>
      </c>
      <c r="S320" t="str">
        <f t="shared" si="27"/>
        <v>film &amp; video</v>
      </c>
      <c r="T320" t="str">
        <f t="shared" si="28"/>
        <v>documentary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12">
        <f t="shared" si="25"/>
        <v>40123.629965277774</v>
      </c>
      <c r="Q321" s="12">
        <f t="shared" si="29"/>
        <v>40211.124305555553</v>
      </c>
      <c r="R321" s="11">
        <f t="shared" si="26"/>
        <v>110.47058823529412</v>
      </c>
      <c r="S321" t="str">
        <f t="shared" si="27"/>
        <v>film &amp; video</v>
      </c>
      <c r="T321" t="str">
        <f t="shared" si="28"/>
        <v>documentary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12">
        <f t="shared" si="25"/>
        <v>42331.34297453703</v>
      </c>
      <c r="Q322" s="12">
        <f t="shared" si="29"/>
        <v>42360.749999999993</v>
      </c>
      <c r="R322" s="11">
        <f t="shared" si="26"/>
        <v>134.91139240506328</v>
      </c>
      <c r="S322" t="str">
        <f t="shared" si="27"/>
        <v>film &amp; video</v>
      </c>
      <c r="T322" t="str">
        <f t="shared" si="28"/>
        <v>documentary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((E323/D323)*100)</f>
        <v>102.66285714285715</v>
      </c>
      <c r="P323" s="12">
        <f t="shared" ref="P323:P386" si="31">(((J323/60)/60)/24)+DATE(1970,1,1)+(-5/24)</f>
        <v>42647.238263888888</v>
      </c>
      <c r="Q323" s="12">
        <f t="shared" si="29"/>
        <v>42682.27993055556</v>
      </c>
      <c r="R323" s="11">
        <f t="shared" ref="R323:R386" si="32">IFERROR(E323/L323,0)</f>
        <v>106.62314540059347</v>
      </c>
      <c r="S323" t="str">
        <f t="shared" ref="S323:S386" si="33">LEFT(N323, SEARCH("/",N323,1)-1)</f>
        <v>film &amp; video</v>
      </c>
      <c r="T323" t="str">
        <f t="shared" ref="T323:T386" si="34">RIGHT(N323,LEN(N323)-SEARCH("/",N323))</f>
        <v>documentary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12">
        <f t="shared" si="31"/>
        <v>42473.361666666664</v>
      </c>
      <c r="Q324" s="12">
        <f t="shared" ref="Q324:Q387" si="35">(((I324/60)/60)/24)+DATE(1970,1,1)+(-5/24)</f>
        <v>42503.361666666664</v>
      </c>
      <c r="R324" s="11">
        <f t="shared" si="32"/>
        <v>145.04301075268816</v>
      </c>
      <c r="S324" t="str">
        <f t="shared" si="33"/>
        <v>film &amp; video</v>
      </c>
      <c r="T324" t="str">
        <f t="shared" si="34"/>
        <v>documentary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12">
        <f t="shared" si="31"/>
        <v>42697.113032407404</v>
      </c>
      <c r="Q325" s="12">
        <f t="shared" si="35"/>
        <v>42725.124305555553</v>
      </c>
      <c r="R325" s="11">
        <f t="shared" si="32"/>
        <v>114.58620689655173</v>
      </c>
      <c r="S325" t="str">
        <f t="shared" si="33"/>
        <v>film &amp; video</v>
      </c>
      <c r="T325" t="str">
        <f t="shared" si="34"/>
        <v>documentary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12">
        <f t="shared" si="31"/>
        <v>42184.417916666665</v>
      </c>
      <c r="Q326" s="12">
        <f t="shared" si="35"/>
        <v>42217.417916666665</v>
      </c>
      <c r="R326" s="11">
        <f t="shared" si="32"/>
        <v>105.3170731707317</v>
      </c>
      <c r="S326" t="str">
        <f t="shared" si="33"/>
        <v>film &amp; video</v>
      </c>
      <c r="T326" t="str">
        <f t="shared" si="34"/>
        <v>documentary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12">
        <f t="shared" si="31"/>
        <v>42688.979548611103</v>
      </c>
      <c r="Q327" s="12">
        <f t="shared" si="35"/>
        <v>42723.979548611103</v>
      </c>
      <c r="R327" s="11">
        <f t="shared" si="32"/>
        <v>70.921195652173907</v>
      </c>
      <c r="S327" t="str">
        <f t="shared" si="33"/>
        <v>film &amp; video</v>
      </c>
      <c r="T327" t="str">
        <f t="shared" si="34"/>
        <v>documentary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12">
        <f t="shared" si="31"/>
        <v>42775.106550925928</v>
      </c>
      <c r="Q328" s="12">
        <f t="shared" si="35"/>
        <v>42808.747916666667</v>
      </c>
      <c r="R328" s="11">
        <f t="shared" si="32"/>
        <v>147.17167680278018</v>
      </c>
      <c r="S328" t="str">
        <f t="shared" si="33"/>
        <v>film &amp; video</v>
      </c>
      <c r="T328" t="str">
        <f t="shared" si="34"/>
        <v>documentary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12">
        <f t="shared" si="31"/>
        <v>42058.026956018519</v>
      </c>
      <c r="Q329" s="12">
        <f t="shared" si="35"/>
        <v>42085.124999999993</v>
      </c>
      <c r="R329" s="11">
        <f t="shared" si="32"/>
        <v>160.47058823529412</v>
      </c>
      <c r="S329" t="str">
        <f t="shared" si="33"/>
        <v>film &amp; video</v>
      </c>
      <c r="T329" t="str">
        <f t="shared" si="34"/>
        <v>documentary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12">
        <f t="shared" si="31"/>
        <v>42278.738287037035</v>
      </c>
      <c r="Q330" s="12">
        <f t="shared" si="35"/>
        <v>42308.958333333336</v>
      </c>
      <c r="R330" s="11">
        <f t="shared" si="32"/>
        <v>156.04578313253012</v>
      </c>
      <c r="S330" t="str">
        <f t="shared" si="33"/>
        <v>film &amp; video</v>
      </c>
      <c r="T330" t="str">
        <f t="shared" si="34"/>
        <v>documentary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12">
        <f t="shared" si="31"/>
        <v>42291.258414351854</v>
      </c>
      <c r="Q331" s="12">
        <f t="shared" si="35"/>
        <v>42314.958333333336</v>
      </c>
      <c r="R331" s="11">
        <f t="shared" si="32"/>
        <v>63.17365269461078</v>
      </c>
      <c r="S331" t="str">
        <f t="shared" si="33"/>
        <v>film &amp; video</v>
      </c>
      <c r="T331" t="str">
        <f t="shared" si="34"/>
        <v>documentary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12">
        <f t="shared" si="31"/>
        <v>41379.307442129626</v>
      </c>
      <c r="Q332" s="12">
        <f t="shared" si="35"/>
        <v>41410.957638888889</v>
      </c>
      <c r="R332" s="11">
        <f t="shared" si="32"/>
        <v>104.82352941176471</v>
      </c>
      <c r="S332" t="str">
        <f t="shared" si="33"/>
        <v>film &amp; video</v>
      </c>
      <c r="T332" t="str">
        <f t="shared" si="34"/>
        <v>documentary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12">
        <f t="shared" si="31"/>
        <v>42507.373078703698</v>
      </c>
      <c r="Q333" s="12">
        <f t="shared" si="35"/>
        <v>42538.373078703698</v>
      </c>
      <c r="R333" s="11">
        <f t="shared" si="32"/>
        <v>97.356164383561648</v>
      </c>
      <c r="S333" t="str">
        <f t="shared" si="33"/>
        <v>film &amp; video</v>
      </c>
      <c r="T333" t="str">
        <f t="shared" si="34"/>
        <v>documentary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12">
        <f t="shared" si="31"/>
        <v>42263.471956018511</v>
      </c>
      <c r="Q334" s="12">
        <f t="shared" si="35"/>
        <v>42305.124999999993</v>
      </c>
      <c r="R334" s="11">
        <f t="shared" si="32"/>
        <v>203.63063063063063</v>
      </c>
      <c r="S334" t="str">
        <f t="shared" si="33"/>
        <v>film &amp; video</v>
      </c>
      <c r="T334" t="str">
        <f t="shared" si="34"/>
        <v>documentary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12">
        <f t="shared" si="31"/>
        <v>42437.428136574068</v>
      </c>
      <c r="Q335" s="12">
        <f t="shared" si="35"/>
        <v>42467.386469907404</v>
      </c>
      <c r="R335" s="11">
        <f t="shared" si="32"/>
        <v>188.31203007518798</v>
      </c>
      <c r="S335" t="str">
        <f t="shared" si="33"/>
        <v>film &amp; video</v>
      </c>
      <c r="T335" t="str">
        <f t="shared" si="34"/>
        <v>documentary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12">
        <f t="shared" si="31"/>
        <v>42101.474039351851</v>
      </c>
      <c r="Q336" s="12">
        <f t="shared" si="35"/>
        <v>42139.583333333336</v>
      </c>
      <c r="R336" s="11">
        <f t="shared" si="32"/>
        <v>146.65217391304347</v>
      </c>
      <c r="S336" t="str">
        <f t="shared" si="33"/>
        <v>film &amp; video</v>
      </c>
      <c r="T336" t="str">
        <f t="shared" si="34"/>
        <v>documentary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12">
        <f t="shared" si="31"/>
        <v>42101.529108796291</v>
      </c>
      <c r="Q337" s="12">
        <f t="shared" si="35"/>
        <v>42132.708333333336</v>
      </c>
      <c r="R337" s="11">
        <f t="shared" si="32"/>
        <v>109.1875</v>
      </c>
      <c r="S337" t="str">
        <f t="shared" si="33"/>
        <v>film &amp; video</v>
      </c>
      <c r="T337" t="str">
        <f t="shared" si="34"/>
        <v>documentary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12">
        <f t="shared" si="31"/>
        <v>42291.387939814813</v>
      </c>
      <c r="Q338" s="12">
        <f t="shared" si="35"/>
        <v>42321.429606481477</v>
      </c>
      <c r="R338" s="11">
        <f t="shared" si="32"/>
        <v>59.249046653144013</v>
      </c>
      <c r="S338" t="str">
        <f t="shared" si="33"/>
        <v>film &amp; video</v>
      </c>
      <c r="T338" t="str">
        <f t="shared" si="34"/>
        <v>documentary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12">
        <f t="shared" si="31"/>
        <v>42046.920231481483</v>
      </c>
      <c r="Q339" s="12">
        <f t="shared" si="35"/>
        <v>42076.878564814811</v>
      </c>
      <c r="R339" s="11">
        <f t="shared" si="32"/>
        <v>97.904838709677421</v>
      </c>
      <c r="S339" t="str">
        <f t="shared" si="33"/>
        <v>film &amp; video</v>
      </c>
      <c r="T339" t="str">
        <f t="shared" si="34"/>
        <v>documentary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12">
        <f t="shared" si="31"/>
        <v>42559.547337962962</v>
      </c>
      <c r="Q340" s="12">
        <f t="shared" si="35"/>
        <v>42615.833333333336</v>
      </c>
      <c r="R340" s="11">
        <f t="shared" si="32"/>
        <v>70.000169491525426</v>
      </c>
      <c r="S340" t="str">
        <f t="shared" si="33"/>
        <v>film &amp; video</v>
      </c>
      <c r="T340" t="str">
        <f t="shared" si="34"/>
        <v>documentary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12">
        <f t="shared" si="31"/>
        <v>42093.551712962959</v>
      </c>
      <c r="Q341" s="12">
        <f t="shared" si="35"/>
        <v>42123.551712962959</v>
      </c>
      <c r="R341" s="11">
        <f t="shared" si="32"/>
        <v>72.865168539325836</v>
      </c>
      <c r="S341" t="str">
        <f t="shared" si="33"/>
        <v>film &amp; video</v>
      </c>
      <c r="T341" t="str">
        <f t="shared" si="34"/>
        <v>documentary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12">
        <f t="shared" si="31"/>
        <v>42772.460729166669</v>
      </c>
      <c r="Q342" s="12">
        <f t="shared" si="35"/>
        <v>42802.666666666664</v>
      </c>
      <c r="R342" s="11">
        <f t="shared" si="32"/>
        <v>146.34782608695653</v>
      </c>
      <c r="S342" t="str">
        <f t="shared" si="33"/>
        <v>film &amp; video</v>
      </c>
      <c r="T342" t="str">
        <f t="shared" si="34"/>
        <v>documentary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12">
        <f t="shared" si="31"/>
        <v>41894.671273148146</v>
      </c>
      <c r="Q343" s="12">
        <f t="shared" si="35"/>
        <v>41912.957638888889</v>
      </c>
      <c r="R343" s="11">
        <f t="shared" si="32"/>
        <v>67.909090909090907</v>
      </c>
      <c r="S343" t="str">
        <f t="shared" si="33"/>
        <v>film &amp; video</v>
      </c>
      <c r="T343" t="str">
        <f t="shared" si="34"/>
        <v>documentary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12">
        <f t="shared" si="31"/>
        <v>42459.572511574072</v>
      </c>
      <c r="Q344" s="12">
        <f t="shared" si="35"/>
        <v>42489.572511574072</v>
      </c>
      <c r="R344" s="11">
        <f t="shared" si="32"/>
        <v>169.85083076923075</v>
      </c>
      <c r="S344" t="str">
        <f t="shared" si="33"/>
        <v>film &amp; video</v>
      </c>
      <c r="T344" t="str">
        <f t="shared" si="34"/>
        <v>documentary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12">
        <f t="shared" si="31"/>
        <v>41926.529456018514</v>
      </c>
      <c r="Q345" s="12">
        <f t="shared" si="35"/>
        <v>41956.916666666664</v>
      </c>
      <c r="R345" s="11">
        <f t="shared" si="32"/>
        <v>58.413339694656486</v>
      </c>
      <c r="S345" t="str">
        <f t="shared" si="33"/>
        <v>film &amp; video</v>
      </c>
      <c r="T345" t="str">
        <f t="shared" si="34"/>
        <v>documentary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12">
        <f t="shared" si="31"/>
        <v>42111.762662037036</v>
      </c>
      <c r="Q346" s="12">
        <f t="shared" si="35"/>
        <v>42155.888888888883</v>
      </c>
      <c r="R346" s="11">
        <f t="shared" si="32"/>
        <v>119.99298245614035</v>
      </c>
      <c r="S346" t="str">
        <f t="shared" si="33"/>
        <v>film &amp; video</v>
      </c>
      <c r="T346" t="str">
        <f t="shared" si="34"/>
        <v>documentary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12">
        <f t="shared" si="31"/>
        <v>42114.735995370364</v>
      </c>
      <c r="Q347" s="12">
        <f t="shared" si="35"/>
        <v>42144.735995370364</v>
      </c>
      <c r="R347" s="11">
        <f t="shared" si="32"/>
        <v>99.860335195530723</v>
      </c>
      <c r="S347" t="str">
        <f t="shared" si="33"/>
        <v>film &amp; video</v>
      </c>
      <c r="T347" t="str">
        <f t="shared" si="34"/>
        <v>documentary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12">
        <f t="shared" si="31"/>
        <v>42261.291909722226</v>
      </c>
      <c r="Q348" s="12">
        <f t="shared" si="35"/>
        <v>42291.291909722226</v>
      </c>
      <c r="R348" s="11">
        <f t="shared" si="32"/>
        <v>90.579148936170213</v>
      </c>
      <c r="S348" t="str">
        <f t="shared" si="33"/>
        <v>film &amp; video</v>
      </c>
      <c r="T348" t="str">
        <f t="shared" si="34"/>
        <v>documentary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12">
        <f t="shared" si="31"/>
        <v>42292.287141203698</v>
      </c>
      <c r="Q349" s="12">
        <f t="shared" si="35"/>
        <v>42322.32880787037</v>
      </c>
      <c r="R349" s="11">
        <f t="shared" si="32"/>
        <v>117.77361477572559</v>
      </c>
      <c r="S349" t="str">
        <f t="shared" si="33"/>
        <v>film &amp; video</v>
      </c>
      <c r="T349" t="str">
        <f t="shared" si="34"/>
        <v>documentary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12">
        <f t="shared" si="31"/>
        <v>42207.378657407404</v>
      </c>
      <c r="Q350" s="12">
        <f t="shared" si="35"/>
        <v>42237.378657407404</v>
      </c>
      <c r="R350" s="11">
        <f t="shared" si="32"/>
        <v>86.554621848739501</v>
      </c>
      <c r="S350" t="str">
        <f t="shared" si="33"/>
        <v>film &amp; video</v>
      </c>
      <c r="T350" t="str">
        <f t="shared" si="34"/>
        <v>documentary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12">
        <f t="shared" si="31"/>
        <v>42760.290601851848</v>
      </c>
      <c r="Q351" s="12">
        <f t="shared" si="35"/>
        <v>42790.290601851848</v>
      </c>
      <c r="R351" s="11">
        <f t="shared" si="32"/>
        <v>71.899281437125751</v>
      </c>
      <c r="S351" t="str">
        <f t="shared" si="33"/>
        <v>film &amp; video</v>
      </c>
      <c r="T351" t="str">
        <f t="shared" si="34"/>
        <v>documentary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12">
        <f t="shared" si="31"/>
        <v>42585.857743055552</v>
      </c>
      <c r="Q352" s="12">
        <f t="shared" si="35"/>
        <v>42623.957638888889</v>
      </c>
      <c r="R352" s="11">
        <f t="shared" si="32"/>
        <v>129.81900452488688</v>
      </c>
      <c r="S352" t="str">
        <f t="shared" si="33"/>
        <v>film &amp; video</v>
      </c>
      <c r="T352" t="str">
        <f t="shared" si="34"/>
        <v>documentary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12">
        <f t="shared" si="31"/>
        <v>42427.75641203703</v>
      </c>
      <c r="Q353" s="12">
        <f t="shared" si="35"/>
        <v>42467.714745370373</v>
      </c>
      <c r="R353" s="11">
        <f t="shared" si="32"/>
        <v>44.912863070539416</v>
      </c>
      <c r="S353" t="str">
        <f t="shared" si="33"/>
        <v>film &amp; video</v>
      </c>
      <c r="T353" t="str">
        <f t="shared" si="34"/>
        <v>documentary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12">
        <f t="shared" si="31"/>
        <v>41889.959120370368</v>
      </c>
      <c r="Q354" s="12">
        <f t="shared" si="35"/>
        <v>41919.959120370368</v>
      </c>
      <c r="R354" s="11">
        <f t="shared" si="32"/>
        <v>40.755244755244753</v>
      </c>
      <c r="S354" t="str">
        <f t="shared" si="33"/>
        <v>film &amp; video</v>
      </c>
      <c r="T354" t="str">
        <f t="shared" si="34"/>
        <v>documentary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12">
        <f t="shared" si="31"/>
        <v>42297.583553240744</v>
      </c>
      <c r="Q355" s="12">
        <f t="shared" si="35"/>
        <v>42327.625219907401</v>
      </c>
      <c r="R355" s="11">
        <f t="shared" si="32"/>
        <v>103.52394779771615</v>
      </c>
      <c r="S355" t="str">
        <f t="shared" si="33"/>
        <v>film &amp; video</v>
      </c>
      <c r="T355" t="str">
        <f t="shared" si="34"/>
        <v>documentary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12">
        <f t="shared" si="31"/>
        <v>42438.619456018518</v>
      </c>
      <c r="Q356" s="12">
        <f t="shared" si="35"/>
        <v>42468.577789351846</v>
      </c>
      <c r="R356" s="11">
        <f t="shared" si="32"/>
        <v>125.44827586206897</v>
      </c>
      <c r="S356" t="str">
        <f t="shared" si="33"/>
        <v>film &amp; video</v>
      </c>
      <c r="T356" t="str">
        <f t="shared" si="34"/>
        <v>documentary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12">
        <f t="shared" si="31"/>
        <v>41943.0855787037</v>
      </c>
      <c r="Q357" s="12">
        <f t="shared" si="35"/>
        <v>41974.127245370364</v>
      </c>
      <c r="R357" s="11">
        <f t="shared" si="32"/>
        <v>246.60606060606059</v>
      </c>
      <c r="S357" t="str">
        <f t="shared" si="33"/>
        <v>film &amp; video</v>
      </c>
      <c r="T357" t="str">
        <f t="shared" si="34"/>
        <v>documentary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12">
        <f t="shared" si="31"/>
        <v>42415.594826388886</v>
      </c>
      <c r="Q358" s="12">
        <f t="shared" si="35"/>
        <v>42445.553159722222</v>
      </c>
      <c r="R358" s="11">
        <f t="shared" si="32"/>
        <v>79.401340206185566</v>
      </c>
      <c r="S358" t="str">
        <f t="shared" si="33"/>
        <v>film &amp; video</v>
      </c>
      <c r="T358" t="str">
        <f t="shared" si="34"/>
        <v>documentary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12">
        <f t="shared" si="31"/>
        <v>42078.01385416666</v>
      </c>
      <c r="Q359" s="12">
        <f t="shared" si="35"/>
        <v>42118.01385416666</v>
      </c>
      <c r="R359" s="11">
        <f t="shared" si="32"/>
        <v>86.138613861386133</v>
      </c>
      <c r="S359" t="str">
        <f t="shared" si="33"/>
        <v>film &amp; video</v>
      </c>
      <c r="T359" t="str">
        <f t="shared" si="34"/>
        <v>documentary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12">
        <f t="shared" si="31"/>
        <v>42507.651863425919</v>
      </c>
      <c r="Q360" s="12">
        <f t="shared" si="35"/>
        <v>42536.416666666664</v>
      </c>
      <c r="R360" s="11">
        <f t="shared" si="32"/>
        <v>193.04868913857678</v>
      </c>
      <c r="S360" t="str">
        <f t="shared" si="33"/>
        <v>film &amp; video</v>
      </c>
      <c r="T360" t="str">
        <f t="shared" si="34"/>
        <v>documentary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12">
        <f t="shared" si="31"/>
        <v>41934.862152777772</v>
      </c>
      <c r="Q361" s="12">
        <f t="shared" si="35"/>
        <v>41957.008333333331</v>
      </c>
      <c r="R361" s="11">
        <f t="shared" si="32"/>
        <v>84.023178807947019</v>
      </c>
      <c r="S361" t="str">
        <f t="shared" si="33"/>
        <v>film &amp; video</v>
      </c>
      <c r="T361" t="str">
        <f t="shared" si="34"/>
        <v>documentary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12">
        <f t="shared" si="31"/>
        <v>42163.689583333333</v>
      </c>
      <c r="Q362" s="12">
        <f t="shared" si="35"/>
        <v>42207.924305555549</v>
      </c>
      <c r="R362" s="11">
        <f t="shared" si="32"/>
        <v>139.82758620689654</v>
      </c>
      <c r="S362" t="str">
        <f t="shared" si="33"/>
        <v>film &amp; video</v>
      </c>
      <c r="T362" t="str">
        <f t="shared" si="34"/>
        <v>documentary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12">
        <f t="shared" si="31"/>
        <v>41935.792893518512</v>
      </c>
      <c r="Q363" s="12">
        <f t="shared" si="35"/>
        <v>41965.834560185183</v>
      </c>
      <c r="R363" s="11">
        <f t="shared" si="32"/>
        <v>109.82189265536722</v>
      </c>
      <c r="S363" t="str">
        <f t="shared" si="33"/>
        <v>film &amp; video</v>
      </c>
      <c r="T363" t="str">
        <f t="shared" si="34"/>
        <v>documentary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12">
        <f t="shared" si="31"/>
        <v>41837.002210648148</v>
      </c>
      <c r="Q364" s="12">
        <f t="shared" si="35"/>
        <v>41858.791666666664</v>
      </c>
      <c r="R364" s="11">
        <f t="shared" si="32"/>
        <v>139.53488372093022</v>
      </c>
      <c r="S364" t="str">
        <f t="shared" si="33"/>
        <v>film &amp; video</v>
      </c>
      <c r="T364" t="str">
        <f t="shared" si="34"/>
        <v>documentary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12">
        <f t="shared" si="31"/>
        <v>40255.53629629629</v>
      </c>
      <c r="Q365" s="12">
        <f t="shared" si="35"/>
        <v>40300.598611111105</v>
      </c>
      <c r="R365" s="11">
        <f t="shared" si="32"/>
        <v>347.84615384615387</v>
      </c>
      <c r="S365" t="str">
        <f t="shared" si="33"/>
        <v>film &amp; video</v>
      </c>
      <c r="T365" t="str">
        <f t="shared" si="34"/>
        <v>documentary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12">
        <f t="shared" si="31"/>
        <v>41780.651296296295</v>
      </c>
      <c r="Q366" s="12">
        <f t="shared" si="35"/>
        <v>41810.957638888889</v>
      </c>
      <c r="R366" s="11">
        <f t="shared" si="32"/>
        <v>68.24159292035398</v>
      </c>
      <c r="S366" t="str">
        <f t="shared" si="33"/>
        <v>film &amp; video</v>
      </c>
      <c r="T366" t="str">
        <f t="shared" si="34"/>
        <v>documentary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12">
        <f t="shared" si="31"/>
        <v>41668.398136574069</v>
      </c>
      <c r="Q367" s="12">
        <f t="shared" si="35"/>
        <v>41698.398136574069</v>
      </c>
      <c r="R367" s="11">
        <f t="shared" si="32"/>
        <v>239.93846153846152</v>
      </c>
      <c r="S367" t="str">
        <f t="shared" si="33"/>
        <v>film &amp; video</v>
      </c>
      <c r="T367" t="str">
        <f t="shared" si="34"/>
        <v>documentary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12">
        <f t="shared" si="31"/>
        <v>41019.584699074068</v>
      </c>
      <c r="Q368" s="12">
        <f t="shared" si="35"/>
        <v>41049.584699074068</v>
      </c>
      <c r="R368" s="11">
        <f t="shared" si="32"/>
        <v>287.31343283582089</v>
      </c>
      <c r="S368" t="str">
        <f t="shared" si="33"/>
        <v>film &amp; video</v>
      </c>
      <c r="T368" t="str">
        <f t="shared" si="34"/>
        <v>documentary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12">
        <f t="shared" si="31"/>
        <v>41355.368958333333</v>
      </c>
      <c r="Q369" s="12">
        <f t="shared" si="35"/>
        <v>41394.999305555553</v>
      </c>
      <c r="R369" s="11">
        <f t="shared" si="32"/>
        <v>86.84882352941176</v>
      </c>
      <c r="S369" t="str">
        <f t="shared" si="33"/>
        <v>film &amp; video</v>
      </c>
      <c r="T369" t="str">
        <f t="shared" si="34"/>
        <v>documentary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12">
        <f t="shared" si="31"/>
        <v>42043.397245370368</v>
      </c>
      <c r="Q370" s="12">
        <f t="shared" si="35"/>
        <v>42078.355578703697</v>
      </c>
      <c r="R370" s="11">
        <f t="shared" si="32"/>
        <v>81.84905660377359</v>
      </c>
      <c r="S370" t="str">
        <f t="shared" si="33"/>
        <v>film &amp; video</v>
      </c>
      <c r="T370" t="str">
        <f t="shared" si="34"/>
        <v>documentary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12">
        <f t="shared" si="31"/>
        <v>40893.3433912037</v>
      </c>
      <c r="Q371" s="12">
        <f t="shared" si="35"/>
        <v>40923.3433912037</v>
      </c>
      <c r="R371" s="11">
        <f t="shared" si="32"/>
        <v>42.874970059880241</v>
      </c>
      <c r="S371" t="str">
        <f t="shared" si="33"/>
        <v>film &amp; video</v>
      </c>
      <c r="T371" t="str">
        <f t="shared" si="34"/>
        <v>documentary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12">
        <f t="shared" si="31"/>
        <v>42711.586805555555</v>
      </c>
      <c r="Q372" s="12">
        <f t="shared" si="35"/>
        <v>42741.586805555555</v>
      </c>
      <c r="R372" s="11">
        <f t="shared" si="32"/>
        <v>709.41860465116281</v>
      </c>
      <c r="S372" t="str">
        <f t="shared" si="33"/>
        <v>film &amp; video</v>
      </c>
      <c r="T372" t="str">
        <f t="shared" si="34"/>
        <v>documentary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12">
        <f t="shared" si="31"/>
        <v>41261.559479166666</v>
      </c>
      <c r="Q373" s="12">
        <f t="shared" si="35"/>
        <v>41306.559479166666</v>
      </c>
      <c r="R373" s="11">
        <f t="shared" si="32"/>
        <v>161.25517890772127</v>
      </c>
      <c r="S373" t="str">
        <f t="shared" si="33"/>
        <v>film &amp; video</v>
      </c>
      <c r="T373" t="str">
        <f t="shared" si="34"/>
        <v>documentary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12">
        <f t="shared" si="31"/>
        <v>42425.368564814817</v>
      </c>
      <c r="Q374" s="12">
        <f t="shared" si="35"/>
        <v>42465.458333333336</v>
      </c>
      <c r="R374" s="11">
        <f t="shared" si="32"/>
        <v>41.777777777777779</v>
      </c>
      <c r="S374" t="str">
        <f t="shared" si="33"/>
        <v>film &amp; video</v>
      </c>
      <c r="T374" t="str">
        <f t="shared" si="34"/>
        <v>documentary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12">
        <f t="shared" si="31"/>
        <v>41078.703680555554</v>
      </c>
      <c r="Q375" s="12">
        <f t="shared" si="35"/>
        <v>41108.703680555554</v>
      </c>
      <c r="R375" s="11">
        <f t="shared" si="32"/>
        <v>89.887640449438209</v>
      </c>
      <c r="S375" t="str">
        <f t="shared" si="33"/>
        <v>film &amp; video</v>
      </c>
      <c r="T375" t="str">
        <f t="shared" si="34"/>
        <v>documentary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12">
        <f t="shared" si="31"/>
        <v>40757.680914351848</v>
      </c>
      <c r="Q376" s="12">
        <f t="shared" si="35"/>
        <v>40802.680914351848</v>
      </c>
      <c r="R376" s="11">
        <f t="shared" si="32"/>
        <v>45.051724137931032</v>
      </c>
      <c r="S376" t="str">
        <f t="shared" si="33"/>
        <v>film &amp; video</v>
      </c>
      <c r="T376" t="str">
        <f t="shared" si="34"/>
        <v>documentary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12">
        <f t="shared" si="31"/>
        <v>41657.77674768518</v>
      </c>
      <c r="Q377" s="12">
        <f t="shared" si="35"/>
        <v>41699.512499999997</v>
      </c>
      <c r="R377" s="11">
        <f t="shared" si="32"/>
        <v>42.857142857142854</v>
      </c>
      <c r="S377" t="str">
        <f t="shared" si="33"/>
        <v>film &amp; video</v>
      </c>
      <c r="T377" t="str">
        <f t="shared" si="34"/>
        <v>documentary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12">
        <f t="shared" si="31"/>
        <v>42576.244398148141</v>
      </c>
      <c r="Q378" s="12">
        <f t="shared" si="35"/>
        <v>42607.244398148141</v>
      </c>
      <c r="R378" s="11">
        <f t="shared" si="32"/>
        <v>54.083333333333336</v>
      </c>
      <c r="S378" t="str">
        <f t="shared" si="33"/>
        <v>film &amp; video</v>
      </c>
      <c r="T378" t="str">
        <f t="shared" si="34"/>
        <v>documentary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12">
        <f t="shared" si="31"/>
        <v>42292.042453703696</v>
      </c>
      <c r="Q379" s="12">
        <f t="shared" si="35"/>
        <v>42322.084027777775</v>
      </c>
      <c r="R379" s="11">
        <f t="shared" si="32"/>
        <v>103.21804511278195</v>
      </c>
      <c r="S379" t="str">
        <f t="shared" si="33"/>
        <v>film &amp; video</v>
      </c>
      <c r="T379" t="str">
        <f t="shared" si="34"/>
        <v>documentary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12">
        <f t="shared" si="31"/>
        <v>42370.363518518519</v>
      </c>
      <c r="Q380" s="12">
        <f t="shared" si="35"/>
        <v>42394.786111111105</v>
      </c>
      <c r="R380" s="11">
        <f t="shared" si="32"/>
        <v>40.397590361445786</v>
      </c>
      <c r="S380" t="str">
        <f t="shared" si="33"/>
        <v>film &amp; video</v>
      </c>
      <c r="T380" t="str">
        <f t="shared" si="34"/>
        <v>documentary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12">
        <f t="shared" si="31"/>
        <v>40987.479999999996</v>
      </c>
      <c r="Q381" s="12">
        <f t="shared" si="35"/>
        <v>41032.479999999996</v>
      </c>
      <c r="R381" s="11">
        <f t="shared" si="32"/>
        <v>116.85906040268456</v>
      </c>
      <c r="S381" t="str">
        <f t="shared" si="33"/>
        <v>film &amp; video</v>
      </c>
      <c r="T381" t="str">
        <f t="shared" si="34"/>
        <v>documentary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12">
        <f t="shared" si="31"/>
        <v>42367.511481481481</v>
      </c>
      <c r="Q382" s="12">
        <f t="shared" si="35"/>
        <v>42392.511481481481</v>
      </c>
      <c r="R382" s="11">
        <f t="shared" si="32"/>
        <v>115.51020408163265</v>
      </c>
      <c r="S382" t="str">
        <f t="shared" si="33"/>
        <v>film &amp; video</v>
      </c>
      <c r="T382" t="str">
        <f t="shared" si="34"/>
        <v>documentary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12">
        <f t="shared" si="31"/>
        <v>41085.48978009259</v>
      </c>
      <c r="Q383" s="12">
        <f t="shared" si="35"/>
        <v>41120</v>
      </c>
      <c r="R383" s="11">
        <f t="shared" si="32"/>
        <v>104.31274900398407</v>
      </c>
      <c r="S383" t="str">
        <f t="shared" si="33"/>
        <v>film &amp; video</v>
      </c>
      <c r="T383" t="str">
        <f t="shared" si="34"/>
        <v>documentary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12">
        <f t="shared" si="31"/>
        <v>41144.501157407409</v>
      </c>
      <c r="Q384" s="12">
        <f t="shared" si="35"/>
        <v>41158.501157407409</v>
      </c>
      <c r="R384" s="11">
        <f t="shared" si="32"/>
        <v>69.772727272727266</v>
      </c>
      <c r="S384" t="str">
        <f t="shared" si="33"/>
        <v>film &amp; video</v>
      </c>
      <c r="T384" t="str">
        <f t="shared" si="34"/>
        <v>documentary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12">
        <f t="shared" si="31"/>
        <v>41754.90924768518</v>
      </c>
      <c r="Q385" s="12">
        <f t="shared" si="35"/>
        <v>41777.90924768518</v>
      </c>
      <c r="R385" s="11">
        <f t="shared" si="32"/>
        <v>43.020833333333336</v>
      </c>
      <c r="S385" t="str">
        <f t="shared" si="33"/>
        <v>film &amp; video</v>
      </c>
      <c r="T385" t="str">
        <f t="shared" si="34"/>
        <v>documentary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12">
        <f t="shared" si="31"/>
        <v>41980.573460648149</v>
      </c>
      <c r="Q386" s="12">
        <f t="shared" si="35"/>
        <v>42010.573460648149</v>
      </c>
      <c r="R386" s="11">
        <f t="shared" si="32"/>
        <v>58.540469973890339</v>
      </c>
      <c r="S386" t="str">
        <f t="shared" si="33"/>
        <v>film &amp; video</v>
      </c>
      <c r="T386" t="str">
        <f t="shared" si="34"/>
        <v>documentary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((E387/D387)*100)</f>
        <v>105.982</v>
      </c>
      <c r="P387" s="12">
        <f t="shared" ref="P387:P450" si="37">(((J387/60)/60)/24)+DATE(1970,1,1)+(-5/24)</f>
        <v>41934.376168981478</v>
      </c>
      <c r="Q387" s="12">
        <f t="shared" si="35"/>
        <v>41964.41783564815</v>
      </c>
      <c r="R387" s="11">
        <f t="shared" ref="R387:R450" si="38">IFERROR(E387/L387,0)</f>
        <v>111.79535864978902</v>
      </c>
      <c r="S387" t="str">
        <f t="shared" ref="S387:S450" si="39">LEFT(N387, SEARCH("/",N387,1)-1)</f>
        <v>film &amp; video</v>
      </c>
      <c r="T387" t="str">
        <f t="shared" ref="T387:T450" si="40">RIGHT(N387,LEN(N387)-SEARCH("/",N387))</f>
        <v>documentary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12">
        <f t="shared" si="37"/>
        <v>42211.742951388886</v>
      </c>
      <c r="Q388" s="12">
        <f t="shared" ref="Q388:Q451" si="41">(((I388/60)/60)/24)+DATE(1970,1,1)+(-5/24)</f>
        <v>42226.742951388886</v>
      </c>
      <c r="R388" s="11">
        <f t="shared" si="38"/>
        <v>46.230769230769234</v>
      </c>
      <c r="S388" t="str">
        <f t="shared" si="39"/>
        <v>film &amp; video</v>
      </c>
      <c r="T388" t="str">
        <f t="shared" si="40"/>
        <v>documentary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12">
        <f t="shared" si="37"/>
        <v>42200.468263888884</v>
      </c>
      <c r="Q389" s="12">
        <f t="shared" si="41"/>
        <v>42231.041666666664</v>
      </c>
      <c r="R389" s="11">
        <f t="shared" si="38"/>
        <v>144.69039145907473</v>
      </c>
      <c r="S389" t="str">
        <f t="shared" si="39"/>
        <v>film &amp; video</v>
      </c>
      <c r="T389" t="str">
        <f t="shared" si="40"/>
        <v>documentary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12">
        <f t="shared" si="37"/>
        <v>42548.867824074077</v>
      </c>
      <c r="Q390" s="12">
        <f t="shared" si="41"/>
        <v>42578.867824074077</v>
      </c>
      <c r="R390" s="11">
        <f t="shared" si="38"/>
        <v>88.845070422535215</v>
      </c>
      <c r="S390" t="str">
        <f t="shared" si="39"/>
        <v>film &amp; video</v>
      </c>
      <c r="T390" t="str">
        <f t="shared" si="40"/>
        <v>documentary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12">
        <f t="shared" si="37"/>
        <v>41673.854745370365</v>
      </c>
      <c r="Q391" s="12">
        <f t="shared" si="41"/>
        <v>41705.749305555553</v>
      </c>
      <c r="R391" s="11">
        <f t="shared" si="38"/>
        <v>81.75107284768211</v>
      </c>
      <c r="S391" t="str">
        <f t="shared" si="39"/>
        <v>film &amp; video</v>
      </c>
      <c r="T391" t="str">
        <f t="shared" si="40"/>
        <v>documentary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12">
        <f t="shared" si="37"/>
        <v>42111.828379629624</v>
      </c>
      <c r="Q392" s="12">
        <f t="shared" si="41"/>
        <v>42131.828379629624</v>
      </c>
      <c r="R392" s="11">
        <f t="shared" si="38"/>
        <v>71.428571428571431</v>
      </c>
      <c r="S392" t="str">
        <f t="shared" si="39"/>
        <v>film &amp; video</v>
      </c>
      <c r="T392" t="str">
        <f t="shared" si="40"/>
        <v>documentary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12">
        <f t="shared" si="37"/>
        <v>40864.833923611113</v>
      </c>
      <c r="Q393" s="12">
        <f t="shared" si="41"/>
        <v>40894.832638888889</v>
      </c>
      <c r="R393" s="11">
        <f t="shared" si="38"/>
        <v>104.25906735751295</v>
      </c>
      <c r="S393" t="str">
        <f t="shared" si="39"/>
        <v>film &amp; video</v>
      </c>
      <c r="T393" t="str">
        <f t="shared" si="40"/>
        <v>documentary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12">
        <f t="shared" si="37"/>
        <v>40763.508923611109</v>
      </c>
      <c r="Q394" s="12">
        <f t="shared" si="41"/>
        <v>40793.916666666664</v>
      </c>
      <c r="R394" s="11">
        <f t="shared" si="38"/>
        <v>90.616504854368927</v>
      </c>
      <c r="S394" t="str">
        <f t="shared" si="39"/>
        <v>film &amp; video</v>
      </c>
      <c r="T394" t="str">
        <f t="shared" si="40"/>
        <v>documentary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12">
        <f t="shared" si="37"/>
        <v>41526.500601851847</v>
      </c>
      <c r="Q395" s="12">
        <f t="shared" si="41"/>
        <v>41557.500601851847</v>
      </c>
      <c r="R395" s="11">
        <f t="shared" si="38"/>
        <v>157.33048433048432</v>
      </c>
      <c r="S395" t="str">
        <f t="shared" si="39"/>
        <v>film &amp; video</v>
      </c>
      <c r="T395" t="str">
        <f t="shared" si="40"/>
        <v>documentary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12">
        <f t="shared" si="37"/>
        <v>42417.60974537037</v>
      </c>
      <c r="Q396" s="12">
        <f t="shared" si="41"/>
        <v>42477.568078703705</v>
      </c>
      <c r="R396" s="11">
        <f t="shared" si="38"/>
        <v>105.18</v>
      </c>
      <c r="S396" t="str">
        <f t="shared" si="39"/>
        <v>film &amp; video</v>
      </c>
      <c r="T396" t="str">
        <f t="shared" si="40"/>
        <v>documentary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12">
        <f t="shared" si="37"/>
        <v>40990.700925925921</v>
      </c>
      <c r="Q397" s="12">
        <f t="shared" si="41"/>
        <v>41026.688888888886</v>
      </c>
      <c r="R397" s="11">
        <f t="shared" si="38"/>
        <v>58.719836956521746</v>
      </c>
      <c r="S397" t="str">
        <f t="shared" si="39"/>
        <v>film &amp; video</v>
      </c>
      <c r="T397" t="str">
        <f t="shared" si="40"/>
        <v>documentary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12">
        <f t="shared" si="37"/>
        <v>41082.356550925921</v>
      </c>
      <c r="Q398" s="12">
        <f t="shared" si="41"/>
        <v>41097.356550925921</v>
      </c>
      <c r="R398" s="11">
        <f t="shared" si="38"/>
        <v>81.632653061224488</v>
      </c>
      <c r="S398" t="str">
        <f t="shared" si="39"/>
        <v>film &amp; video</v>
      </c>
      <c r="T398" t="str">
        <f t="shared" si="40"/>
        <v>documentary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12">
        <f t="shared" si="37"/>
        <v>40379.568101851852</v>
      </c>
      <c r="Q399" s="12">
        <f t="shared" si="41"/>
        <v>40421.947222222218</v>
      </c>
      <c r="R399" s="11">
        <f t="shared" si="38"/>
        <v>56.460043668122275</v>
      </c>
      <c r="S399" t="str">
        <f t="shared" si="39"/>
        <v>film &amp; video</v>
      </c>
      <c r="T399" t="str">
        <f t="shared" si="40"/>
        <v>documentary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12">
        <f t="shared" si="37"/>
        <v>42078.584791666661</v>
      </c>
      <c r="Q400" s="12">
        <f t="shared" si="41"/>
        <v>42123.584791666661</v>
      </c>
      <c r="R400" s="11">
        <f t="shared" si="38"/>
        <v>140.1044776119403</v>
      </c>
      <c r="S400" t="str">
        <f t="shared" si="39"/>
        <v>film &amp; video</v>
      </c>
      <c r="T400" t="str">
        <f t="shared" si="40"/>
        <v>documentary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12">
        <f t="shared" si="37"/>
        <v>42687.667442129627</v>
      </c>
      <c r="Q401" s="12">
        <f t="shared" si="41"/>
        <v>42718.291666666664</v>
      </c>
      <c r="R401" s="11">
        <f t="shared" si="38"/>
        <v>224.85263157894738</v>
      </c>
      <c r="S401" t="str">
        <f t="shared" si="39"/>
        <v>film &amp; video</v>
      </c>
      <c r="T401" t="str">
        <f t="shared" si="40"/>
        <v>documentary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12">
        <f t="shared" si="37"/>
        <v>41745.427627314813</v>
      </c>
      <c r="Q402" s="12">
        <f t="shared" si="41"/>
        <v>41775.9375</v>
      </c>
      <c r="R402" s="11">
        <f t="shared" si="38"/>
        <v>181.13306451612902</v>
      </c>
      <c r="S402" t="str">
        <f t="shared" si="39"/>
        <v>film &amp; video</v>
      </c>
      <c r="T402" t="str">
        <f t="shared" si="40"/>
        <v>documentary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12">
        <f t="shared" si="37"/>
        <v>40732.633912037032</v>
      </c>
      <c r="Q403" s="12">
        <f t="shared" si="41"/>
        <v>40762.633912037032</v>
      </c>
      <c r="R403" s="11">
        <f t="shared" si="38"/>
        <v>711.04109589041093</v>
      </c>
      <c r="S403" t="str">
        <f t="shared" si="39"/>
        <v>film &amp; video</v>
      </c>
      <c r="T403" t="str">
        <f t="shared" si="40"/>
        <v>documentary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12">
        <f t="shared" si="37"/>
        <v>42292.331215277773</v>
      </c>
      <c r="Q404" s="12">
        <f t="shared" si="41"/>
        <v>42313.372881944444</v>
      </c>
      <c r="R404" s="11">
        <f t="shared" si="38"/>
        <v>65.883720930232556</v>
      </c>
      <c r="S404" t="str">
        <f t="shared" si="39"/>
        <v>film &amp; video</v>
      </c>
      <c r="T404" t="str">
        <f t="shared" si="40"/>
        <v>documentary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12">
        <f t="shared" si="37"/>
        <v>40718.102326388886</v>
      </c>
      <c r="Q405" s="12">
        <f t="shared" si="41"/>
        <v>40765.088888888888</v>
      </c>
      <c r="R405" s="11">
        <f t="shared" si="38"/>
        <v>75.185714285714283</v>
      </c>
      <c r="S405" t="str">
        <f t="shared" si="39"/>
        <v>film &amp; video</v>
      </c>
      <c r="T405" t="str">
        <f t="shared" si="40"/>
        <v>documentary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12">
        <f t="shared" si="37"/>
        <v>41646.419699074075</v>
      </c>
      <c r="Q406" s="12">
        <f t="shared" si="41"/>
        <v>41675.752777777772</v>
      </c>
      <c r="R406" s="11">
        <f t="shared" si="38"/>
        <v>133.14391143911439</v>
      </c>
      <c r="S406" t="str">
        <f t="shared" si="39"/>
        <v>film &amp; video</v>
      </c>
      <c r="T406" t="str">
        <f t="shared" si="40"/>
        <v>documentary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12">
        <f t="shared" si="37"/>
        <v>41673.876608796294</v>
      </c>
      <c r="Q407" s="12">
        <f t="shared" si="41"/>
        <v>41703.876608796294</v>
      </c>
      <c r="R407" s="11">
        <f t="shared" si="38"/>
        <v>55.2</v>
      </c>
      <c r="S407" t="str">
        <f t="shared" si="39"/>
        <v>film &amp; video</v>
      </c>
      <c r="T407" t="str">
        <f t="shared" si="40"/>
        <v>documentary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12">
        <f t="shared" si="37"/>
        <v>40637.95413194444</v>
      </c>
      <c r="Q408" s="12">
        <f t="shared" si="41"/>
        <v>40672.040972222218</v>
      </c>
      <c r="R408" s="11">
        <f t="shared" si="38"/>
        <v>86.163714285714292</v>
      </c>
      <c r="S408" t="str">
        <f t="shared" si="39"/>
        <v>film &amp; video</v>
      </c>
      <c r="T408" t="str">
        <f t="shared" si="40"/>
        <v>documentary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12">
        <f t="shared" si="37"/>
        <v>40806.662615740737</v>
      </c>
      <c r="Q409" s="12">
        <f t="shared" si="41"/>
        <v>40866.704282407409</v>
      </c>
      <c r="R409" s="11">
        <f t="shared" si="38"/>
        <v>92.318181818181813</v>
      </c>
      <c r="S409" t="str">
        <f t="shared" si="39"/>
        <v>film &amp; video</v>
      </c>
      <c r="T409" t="str">
        <f t="shared" si="40"/>
        <v>documentary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12">
        <f t="shared" si="37"/>
        <v>41543.527662037035</v>
      </c>
      <c r="Q410" s="12">
        <f t="shared" si="41"/>
        <v>41583.569328703699</v>
      </c>
      <c r="R410" s="11">
        <f t="shared" si="38"/>
        <v>160.16473684210527</v>
      </c>
      <c r="S410" t="str">
        <f t="shared" si="39"/>
        <v>film &amp; video</v>
      </c>
      <c r="T410" t="str">
        <f t="shared" si="40"/>
        <v>documentary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12">
        <f t="shared" si="37"/>
        <v>42543.654444444437</v>
      </c>
      <c r="Q411" s="12">
        <f t="shared" si="41"/>
        <v>42573.654444444437</v>
      </c>
      <c r="R411" s="11">
        <f t="shared" si="38"/>
        <v>45.6</v>
      </c>
      <c r="S411" t="str">
        <f t="shared" si="39"/>
        <v>film &amp; video</v>
      </c>
      <c r="T411" t="str">
        <f t="shared" si="40"/>
        <v>documentary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12">
        <f t="shared" si="37"/>
        <v>42113.77311342593</v>
      </c>
      <c r="Q412" s="12">
        <f t="shared" si="41"/>
        <v>42173.77311342593</v>
      </c>
      <c r="R412" s="11">
        <f t="shared" si="38"/>
        <v>183.28571428571428</v>
      </c>
      <c r="S412" t="str">
        <f t="shared" si="39"/>
        <v>film &amp; video</v>
      </c>
      <c r="T412" t="str">
        <f t="shared" si="40"/>
        <v>documentary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12">
        <f t="shared" si="37"/>
        <v>41597.967638888884</v>
      </c>
      <c r="Q413" s="12">
        <f t="shared" si="41"/>
        <v>41630</v>
      </c>
      <c r="R413" s="11">
        <f t="shared" si="38"/>
        <v>125.78838174273859</v>
      </c>
      <c r="S413" t="str">
        <f t="shared" si="39"/>
        <v>film &amp; video</v>
      </c>
      <c r="T413" t="str">
        <f t="shared" si="40"/>
        <v>documentary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12">
        <f t="shared" si="37"/>
        <v>41099.534467592588</v>
      </c>
      <c r="Q414" s="12">
        <f t="shared" si="41"/>
        <v>41115.534467592588</v>
      </c>
      <c r="R414" s="11">
        <f t="shared" si="38"/>
        <v>57.654545454545456</v>
      </c>
      <c r="S414" t="str">
        <f t="shared" si="39"/>
        <v>film &amp; video</v>
      </c>
      <c r="T414" t="str">
        <f t="shared" si="40"/>
        <v>documentary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12">
        <f t="shared" si="37"/>
        <v>41079.66910879629</v>
      </c>
      <c r="Q415" s="12">
        <f t="shared" si="41"/>
        <v>41109.66910879629</v>
      </c>
      <c r="R415" s="11">
        <f t="shared" si="38"/>
        <v>78.660818713450297</v>
      </c>
      <c r="S415" t="str">
        <f t="shared" si="39"/>
        <v>film &amp; video</v>
      </c>
      <c r="T415" t="str">
        <f t="shared" si="40"/>
        <v>documentary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12">
        <f t="shared" si="37"/>
        <v>41528.85491898148</v>
      </c>
      <c r="Q416" s="12">
        <f t="shared" si="41"/>
        <v>41558.85491898148</v>
      </c>
      <c r="R416" s="11">
        <f t="shared" si="38"/>
        <v>91.480769230769226</v>
      </c>
      <c r="S416" t="str">
        <f t="shared" si="39"/>
        <v>film &amp; video</v>
      </c>
      <c r="T416" t="str">
        <f t="shared" si="40"/>
        <v>documentary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12">
        <f t="shared" si="37"/>
        <v>41904.643541666665</v>
      </c>
      <c r="Q417" s="12">
        <f t="shared" si="41"/>
        <v>41929.291666666664</v>
      </c>
      <c r="R417" s="11">
        <f t="shared" si="38"/>
        <v>68.09809523809524</v>
      </c>
      <c r="S417" t="str">
        <f t="shared" si="39"/>
        <v>film &amp; video</v>
      </c>
      <c r="T417" t="str">
        <f t="shared" si="40"/>
        <v>documentary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12">
        <f t="shared" si="37"/>
        <v>41648.187858796293</v>
      </c>
      <c r="Q418" s="12">
        <f t="shared" si="41"/>
        <v>41678.187858796293</v>
      </c>
      <c r="R418" s="11">
        <f t="shared" si="38"/>
        <v>48.086800000000004</v>
      </c>
      <c r="S418" t="str">
        <f t="shared" si="39"/>
        <v>film &amp; video</v>
      </c>
      <c r="T418" t="str">
        <f t="shared" si="40"/>
        <v>documentary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12">
        <f t="shared" si="37"/>
        <v>41360.76226851852</v>
      </c>
      <c r="Q419" s="12">
        <f t="shared" si="41"/>
        <v>41371.981249999997</v>
      </c>
      <c r="R419" s="11">
        <f t="shared" si="38"/>
        <v>202.42307692307693</v>
      </c>
      <c r="S419" t="str">
        <f t="shared" si="39"/>
        <v>film &amp; video</v>
      </c>
      <c r="T419" t="str">
        <f t="shared" si="40"/>
        <v>documentary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12">
        <f t="shared" si="37"/>
        <v>42178.07403935185</v>
      </c>
      <c r="Q420" s="12">
        <f t="shared" si="41"/>
        <v>42208.07403935185</v>
      </c>
      <c r="R420" s="11">
        <f t="shared" si="38"/>
        <v>216.75</v>
      </c>
      <c r="S420" t="str">
        <f t="shared" si="39"/>
        <v>film &amp; video</v>
      </c>
      <c r="T420" t="str">
        <f t="shared" si="40"/>
        <v>documentary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12">
        <f t="shared" si="37"/>
        <v>41394.634108796294</v>
      </c>
      <c r="Q421" s="12">
        <f t="shared" si="41"/>
        <v>41454.634108796294</v>
      </c>
      <c r="R421" s="11">
        <f t="shared" si="38"/>
        <v>110.06849315068493</v>
      </c>
      <c r="S421" t="str">
        <f t="shared" si="39"/>
        <v>film &amp; video</v>
      </c>
      <c r="T421" t="str">
        <f t="shared" si="40"/>
        <v>documentary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12">
        <f t="shared" si="37"/>
        <v>41682.028136574074</v>
      </c>
      <c r="Q422" s="12">
        <f t="shared" si="41"/>
        <v>41711.986469907402</v>
      </c>
      <c r="R422" s="11">
        <f t="shared" si="38"/>
        <v>4.833333333333333</v>
      </c>
      <c r="S422" t="str">
        <f t="shared" si="39"/>
        <v>film &amp; video</v>
      </c>
      <c r="T422" t="str">
        <f t="shared" si="40"/>
        <v>animation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12">
        <f t="shared" si="37"/>
        <v>42177.283055555548</v>
      </c>
      <c r="Q423" s="12">
        <f t="shared" si="41"/>
        <v>42237.283055555548</v>
      </c>
      <c r="R423" s="11">
        <f t="shared" si="38"/>
        <v>50.166666666666664</v>
      </c>
      <c r="S423" t="str">
        <f t="shared" si="39"/>
        <v>film &amp; video</v>
      </c>
      <c r="T423" t="str">
        <f t="shared" si="40"/>
        <v>animation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12">
        <f t="shared" si="37"/>
        <v>41863.052048611105</v>
      </c>
      <c r="Q424" s="12">
        <f t="shared" si="41"/>
        <v>41893.052048611105</v>
      </c>
      <c r="R424" s="11">
        <f t="shared" si="38"/>
        <v>35.833333333333336</v>
      </c>
      <c r="S424" t="str">
        <f t="shared" si="39"/>
        <v>film &amp; video</v>
      </c>
      <c r="T424" t="str">
        <f t="shared" si="40"/>
        <v>animation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12">
        <f t="shared" si="37"/>
        <v>41400.717939814815</v>
      </c>
      <c r="Q425" s="12">
        <f t="shared" si="41"/>
        <v>41430.717939814815</v>
      </c>
      <c r="R425" s="11">
        <f t="shared" si="38"/>
        <v>11.76923076923077</v>
      </c>
      <c r="S425" t="str">
        <f t="shared" si="39"/>
        <v>film &amp; video</v>
      </c>
      <c r="T425" t="str">
        <f t="shared" si="40"/>
        <v>animation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12">
        <f t="shared" si="37"/>
        <v>40934.167812499996</v>
      </c>
      <c r="Q426" s="12">
        <f t="shared" si="41"/>
        <v>40994.126145833332</v>
      </c>
      <c r="R426" s="11">
        <f t="shared" si="38"/>
        <v>40.78</v>
      </c>
      <c r="S426" t="str">
        <f t="shared" si="39"/>
        <v>film &amp; video</v>
      </c>
      <c r="T426" t="str">
        <f t="shared" si="40"/>
        <v>animation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12">
        <f t="shared" si="37"/>
        <v>42275.652824074066</v>
      </c>
      <c r="Q427" s="12">
        <f t="shared" si="41"/>
        <v>42335.694490740738</v>
      </c>
      <c r="R427" s="11">
        <f t="shared" si="38"/>
        <v>3</v>
      </c>
      <c r="S427" t="str">
        <f t="shared" si="39"/>
        <v>film &amp; video</v>
      </c>
      <c r="T427" t="str">
        <f t="shared" si="40"/>
        <v>animation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12">
        <f t="shared" si="37"/>
        <v>42400.503634259258</v>
      </c>
      <c r="Q428" s="12">
        <f t="shared" si="41"/>
        <v>42430.503634259258</v>
      </c>
      <c r="R428" s="11">
        <f t="shared" si="38"/>
        <v>16.625</v>
      </c>
      <c r="S428" t="str">
        <f t="shared" si="39"/>
        <v>film &amp; video</v>
      </c>
      <c r="T428" t="str">
        <f t="shared" si="40"/>
        <v>animation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12">
        <f t="shared" si="37"/>
        <v>42285.700694444437</v>
      </c>
      <c r="Q429" s="12">
        <f t="shared" si="41"/>
        <v>42299.582638888889</v>
      </c>
      <c r="R429" s="11">
        <f t="shared" si="38"/>
        <v>0</v>
      </c>
      <c r="S429" t="str">
        <f t="shared" si="39"/>
        <v>film &amp; video</v>
      </c>
      <c r="T429" t="str">
        <f t="shared" si="40"/>
        <v>animation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12">
        <f t="shared" si="37"/>
        <v>41778.558391203704</v>
      </c>
      <c r="Q430" s="12">
        <f t="shared" si="41"/>
        <v>41806.708333333328</v>
      </c>
      <c r="R430" s="11">
        <f t="shared" si="38"/>
        <v>52</v>
      </c>
      <c r="S430" t="str">
        <f t="shared" si="39"/>
        <v>film &amp; video</v>
      </c>
      <c r="T430" t="str">
        <f t="shared" si="40"/>
        <v>animation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12">
        <f t="shared" si="37"/>
        <v>40070.693078703705</v>
      </c>
      <c r="Q431" s="12">
        <f t="shared" si="41"/>
        <v>40143.999305555553</v>
      </c>
      <c r="R431" s="11">
        <f t="shared" si="38"/>
        <v>0</v>
      </c>
      <c r="S431" t="str">
        <f t="shared" si="39"/>
        <v>film &amp; video</v>
      </c>
      <c r="T431" t="str">
        <f t="shared" si="40"/>
        <v>animation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12">
        <f t="shared" si="37"/>
        <v>41512.898923611108</v>
      </c>
      <c r="Q432" s="12">
        <f t="shared" si="41"/>
        <v>41527.898923611108</v>
      </c>
      <c r="R432" s="11">
        <f t="shared" si="38"/>
        <v>4.8</v>
      </c>
      <c r="S432" t="str">
        <f t="shared" si="39"/>
        <v>film &amp; video</v>
      </c>
      <c r="T432" t="str">
        <f t="shared" si="40"/>
        <v>animation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12">
        <f t="shared" si="37"/>
        <v>42526.662997685176</v>
      </c>
      <c r="Q433" s="12">
        <f t="shared" si="41"/>
        <v>42556.662997685176</v>
      </c>
      <c r="R433" s="11">
        <f t="shared" si="38"/>
        <v>51.875</v>
      </c>
      <c r="S433" t="str">
        <f t="shared" si="39"/>
        <v>film &amp; video</v>
      </c>
      <c r="T433" t="str">
        <f t="shared" si="40"/>
        <v>animation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12">
        <f t="shared" si="37"/>
        <v>42238.51829861111</v>
      </c>
      <c r="Q434" s="12">
        <f t="shared" si="41"/>
        <v>42298.51829861111</v>
      </c>
      <c r="R434" s="11">
        <f t="shared" si="38"/>
        <v>71.25</v>
      </c>
      <c r="S434" t="str">
        <f t="shared" si="39"/>
        <v>film &amp; video</v>
      </c>
      <c r="T434" t="str">
        <f t="shared" si="40"/>
        <v>animation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12">
        <f t="shared" si="37"/>
        <v>42228.42155092593</v>
      </c>
      <c r="Q435" s="12">
        <f t="shared" si="41"/>
        <v>42288.42155092593</v>
      </c>
      <c r="R435" s="11">
        <f t="shared" si="38"/>
        <v>0</v>
      </c>
      <c r="S435" t="str">
        <f t="shared" si="39"/>
        <v>film &amp; video</v>
      </c>
      <c r="T435" t="str">
        <f t="shared" si="40"/>
        <v>animation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12">
        <f t="shared" si="37"/>
        <v>41576.626180555555</v>
      </c>
      <c r="Q436" s="12">
        <f t="shared" si="41"/>
        <v>41609.667847222219</v>
      </c>
      <c r="R436" s="11">
        <f t="shared" si="38"/>
        <v>62.5</v>
      </c>
      <c r="S436" t="str">
        <f t="shared" si="39"/>
        <v>film &amp; video</v>
      </c>
      <c r="T436" t="str">
        <f t="shared" si="40"/>
        <v>animation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12">
        <f t="shared" si="37"/>
        <v>41500.539120370369</v>
      </c>
      <c r="Q437" s="12">
        <f t="shared" si="41"/>
        <v>41530.539120370369</v>
      </c>
      <c r="R437" s="11">
        <f t="shared" si="38"/>
        <v>1</v>
      </c>
      <c r="S437" t="str">
        <f t="shared" si="39"/>
        <v>film &amp; video</v>
      </c>
      <c r="T437" t="str">
        <f t="shared" si="40"/>
        <v>animation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12">
        <f t="shared" si="37"/>
        <v>41456.154085648144</v>
      </c>
      <c r="Q438" s="12">
        <f t="shared" si="41"/>
        <v>41486.154085648144</v>
      </c>
      <c r="R438" s="11">
        <f t="shared" si="38"/>
        <v>0</v>
      </c>
      <c r="S438" t="str">
        <f t="shared" si="39"/>
        <v>film &amp; video</v>
      </c>
      <c r="T438" t="str">
        <f t="shared" si="40"/>
        <v>animation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12">
        <f t="shared" si="37"/>
        <v>42591.110254629624</v>
      </c>
      <c r="Q439" s="12">
        <f t="shared" si="41"/>
        <v>42651.110254629624</v>
      </c>
      <c r="R439" s="11">
        <f t="shared" si="38"/>
        <v>0</v>
      </c>
      <c r="S439" t="str">
        <f t="shared" si="39"/>
        <v>film &amp; video</v>
      </c>
      <c r="T439" t="str">
        <f t="shared" si="40"/>
        <v>animation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12">
        <f t="shared" si="37"/>
        <v>42296.052754629629</v>
      </c>
      <c r="Q440" s="12">
        <f t="shared" si="41"/>
        <v>42326.094421296293</v>
      </c>
      <c r="R440" s="11">
        <f t="shared" si="38"/>
        <v>170.54545454545453</v>
      </c>
      <c r="S440" t="str">
        <f t="shared" si="39"/>
        <v>film &amp; video</v>
      </c>
      <c r="T440" t="str">
        <f t="shared" si="40"/>
        <v>animation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12">
        <f t="shared" si="37"/>
        <v>41919.553449074068</v>
      </c>
      <c r="Q441" s="12">
        <f t="shared" si="41"/>
        <v>41929.553449074068</v>
      </c>
      <c r="R441" s="11">
        <f t="shared" si="38"/>
        <v>0</v>
      </c>
      <c r="S441" t="str">
        <f t="shared" si="39"/>
        <v>film &amp; video</v>
      </c>
      <c r="T441" t="str">
        <f t="shared" si="40"/>
        <v>animation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12">
        <f t="shared" si="37"/>
        <v>42423.777233796289</v>
      </c>
      <c r="Q442" s="12">
        <f t="shared" si="41"/>
        <v>42453.735567129632</v>
      </c>
      <c r="R442" s="11">
        <f t="shared" si="38"/>
        <v>5</v>
      </c>
      <c r="S442" t="str">
        <f t="shared" si="39"/>
        <v>film &amp; video</v>
      </c>
      <c r="T442" t="str">
        <f t="shared" si="40"/>
        <v>animation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12">
        <f t="shared" si="37"/>
        <v>41550.585601851846</v>
      </c>
      <c r="Q443" s="12">
        <f t="shared" si="41"/>
        <v>41580.585601851846</v>
      </c>
      <c r="R443" s="11">
        <f t="shared" si="38"/>
        <v>0</v>
      </c>
      <c r="S443" t="str">
        <f t="shared" si="39"/>
        <v>film &amp; video</v>
      </c>
      <c r="T443" t="str">
        <f t="shared" si="40"/>
        <v>animation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12">
        <f t="shared" si="37"/>
        <v>42024.680358796293</v>
      </c>
      <c r="Q444" s="12">
        <f t="shared" si="41"/>
        <v>42054.680358796293</v>
      </c>
      <c r="R444" s="11">
        <f t="shared" si="38"/>
        <v>393.58823529411762</v>
      </c>
      <c r="S444" t="str">
        <f t="shared" si="39"/>
        <v>film &amp; video</v>
      </c>
      <c r="T444" t="str">
        <f t="shared" si="40"/>
        <v>animation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12">
        <f t="shared" si="37"/>
        <v>41649.806724537033</v>
      </c>
      <c r="Q445" s="12">
        <f t="shared" si="41"/>
        <v>41679.806724537033</v>
      </c>
      <c r="R445" s="11">
        <f t="shared" si="38"/>
        <v>5</v>
      </c>
      <c r="S445" t="str">
        <f t="shared" si="39"/>
        <v>film &amp; video</v>
      </c>
      <c r="T445" t="str">
        <f t="shared" si="40"/>
        <v>animation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12">
        <f t="shared" si="37"/>
        <v>40894.69862268518</v>
      </c>
      <c r="Q446" s="12">
        <f t="shared" si="41"/>
        <v>40954.69862268518</v>
      </c>
      <c r="R446" s="11">
        <f t="shared" si="38"/>
        <v>50</v>
      </c>
      <c r="S446" t="str">
        <f t="shared" si="39"/>
        <v>film &amp; video</v>
      </c>
      <c r="T446" t="str">
        <f t="shared" si="40"/>
        <v>animation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12">
        <f t="shared" si="37"/>
        <v>42130.127025462956</v>
      </c>
      <c r="Q447" s="12">
        <f t="shared" si="41"/>
        <v>42145.127025462956</v>
      </c>
      <c r="R447" s="11">
        <f t="shared" si="38"/>
        <v>1</v>
      </c>
      <c r="S447" t="str">
        <f t="shared" si="39"/>
        <v>film &amp; video</v>
      </c>
      <c r="T447" t="str">
        <f t="shared" si="40"/>
        <v>animation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12">
        <f t="shared" si="37"/>
        <v>42036.875231481477</v>
      </c>
      <c r="Q448" s="12">
        <f t="shared" si="41"/>
        <v>42066.875231481477</v>
      </c>
      <c r="R448" s="11">
        <f t="shared" si="38"/>
        <v>47.875</v>
      </c>
      <c r="S448" t="str">
        <f t="shared" si="39"/>
        <v>film &amp; video</v>
      </c>
      <c r="T448" t="str">
        <f t="shared" si="40"/>
        <v>animation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12">
        <f t="shared" si="37"/>
        <v>41331.34679398148</v>
      </c>
      <c r="Q449" s="12">
        <f t="shared" si="41"/>
        <v>41356.305127314808</v>
      </c>
      <c r="R449" s="11">
        <f t="shared" si="38"/>
        <v>5</v>
      </c>
      <c r="S449" t="str">
        <f t="shared" si="39"/>
        <v>film &amp; video</v>
      </c>
      <c r="T449" t="str">
        <f t="shared" si="40"/>
        <v>animation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12">
        <f t="shared" si="37"/>
        <v>41753.549710648142</v>
      </c>
      <c r="Q450" s="12">
        <f t="shared" si="41"/>
        <v>41773.549710648142</v>
      </c>
      <c r="R450" s="11">
        <f t="shared" si="38"/>
        <v>20.502500000000001</v>
      </c>
      <c r="S450" t="str">
        <f t="shared" si="39"/>
        <v>film &amp; video</v>
      </c>
      <c r="T450" t="str">
        <f t="shared" si="40"/>
        <v>animation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((E451/D451)*100)</f>
        <v>2.25</v>
      </c>
      <c r="P451" s="12">
        <f t="shared" ref="P451:P514" si="43">(((J451/60)/60)/24)+DATE(1970,1,1)+(-5/24)</f>
        <v>41534.359780092593</v>
      </c>
      <c r="Q451" s="12">
        <f t="shared" si="41"/>
        <v>41564.359780092593</v>
      </c>
      <c r="R451" s="11">
        <f t="shared" ref="R451:R514" si="44">IFERROR(E451/L451,0)</f>
        <v>9</v>
      </c>
      <c r="S451" t="str">
        <f t="shared" ref="S451:S514" si="45">LEFT(N451, SEARCH("/",N451,1)-1)</f>
        <v>film &amp; video</v>
      </c>
      <c r="T451" t="str">
        <f t="shared" ref="T451:T514" si="46">RIGHT(N451,LEN(N451)-SEARCH("/",N451))</f>
        <v>animation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12">
        <f t="shared" si="43"/>
        <v>41654.73842592592</v>
      </c>
      <c r="Q452" s="12">
        <f t="shared" ref="Q452:Q515" si="47">(((I452/60)/60)/24)+DATE(1970,1,1)+(-5/24)</f>
        <v>41684.73842592592</v>
      </c>
      <c r="R452" s="11">
        <f t="shared" si="44"/>
        <v>56.571428571428569</v>
      </c>
      <c r="S452" t="str">
        <f t="shared" si="45"/>
        <v>film &amp; video</v>
      </c>
      <c r="T452" t="str">
        <f t="shared" si="46"/>
        <v>animation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12">
        <f t="shared" si="43"/>
        <v>41634.506840277776</v>
      </c>
      <c r="Q453" s="12">
        <f t="shared" si="47"/>
        <v>41664.506840277776</v>
      </c>
      <c r="R453" s="11">
        <f t="shared" si="44"/>
        <v>0</v>
      </c>
      <c r="S453" t="str">
        <f t="shared" si="45"/>
        <v>film &amp; video</v>
      </c>
      <c r="T453" t="str">
        <f t="shared" si="46"/>
        <v>animation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12">
        <f t="shared" si="43"/>
        <v>42107.495543981473</v>
      </c>
      <c r="Q454" s="12">
        <f t="shared" si="47"/>
        <v>42137.495543981473</v>
      </c>
      <c r="R454" s="11">
        <f t="shared" si="44"/>
        <v>40</v>
      </c>
      <c r="S454" t="str">
        <f t="shared" si="45"/>
        <v>film &amp; video</v>
      </c>
      <c r="T454" t="str">
        <f t="shared" si="46"/>
        <v>animation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12">
        <f t="shared" si="43"/>
        <v>42038.616655092592</v>
      </c>
      <c r="Q455" s="12">
        <f t="shared" si="47"/>
        <v>42054.616655092592</v>
      </c>
      <c r="R455" s="11">
        <f t="shared" si="44"/>
        <v>13</v>
      </c>
      <c r="S455" t="str">
        <f t="shared" si="45"/>
        <v>film &amp; video</v>
      </c>
      <c r="T455" t="str">
        <f t="shared" si="46"/>
        <v>animation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12">
        <f t="shared" si="43"/>
        <v>41938.508923611109</v>
      </c>
      <c r="Q456" s="12">
        <f t="shared" si="47"/>
        <v>41969.343055555553</v>
      </c>
      <c r="R456" s="11">
        <f t="shared" si="44"/>
        <v>16.399999999999999</v>
      </c>
      <c r="S456" t="str">
        <f t="shared" si="45"/>
        <v>film &amp; video</v>
      </c>
      <c r="T456" t="str">
        <f t="shared" si="46"/>
        <v>animation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12">
        <f t="shared" si="43"/>
        <v>40970.794236111105</v>
      </c>
      <c r="Q457" s="12">
        <f t="shared" si="47"/>
        <v>41015.813194444439</v>
      </c>
      <c r="R457" s="11">
        <f t="shared" si="44"/>
        <v>22.5</v>
      </c>
      <c r="S457" t="str">
        <f t="shared" si="45"/>
        <v>film &amp; video</v>
      </c>
      <c r="T457" t="str">
        <f t="shared" si="46"/>
        <v>animation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12">
        <f t="shared" si="43"/>
        <v>41547.486122685179</v>
      </c>
      <c r="Q458" s="12">
        <f t="shared" si="47"/>
        <v>41568.957638888889</v>
      </c>
      <c r="R458" s="11">
        <f t="shared" si="44"/>
        <v>20.333333333333332</v>
      </c>
      <c r="S458" t="str">
        <f t="shared" si="45"/>
        <v>film &amp; video</v>
      </c>
      <c r="T458" t="str">
        <f t="shared" si="46"/>
        <v>animation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12">
        <f t="shared" si="43"/>
        <v>41837.559166666666</v>
      </c>
      <c r="Q459" s="12">
        <f t="shared" si="47"/>
        <v>41867.559166666666</v>
      </c>
      <c r="R459" s="11">
        <f t="shared" si="44"/>
        <v>0</v>
      </c>
      <c r="S459" t="str">
        <f t="shared" si="45"/>
        <v>film &amp; video</v>
      </c>
      <c r="T459" t="str">
        <f t="shared" si="46"/>
        <v>animation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12">
        <f t="shared" si="43"/>
        <v>41378.491435185184</v>
      </c>
      <c r="Q460" s="12">
        <f t="shared" si="47"/>
        <v>41408.491435185184</v>
      </c>
      <c r="R460" s="11">
        <f t="shared" si="44"/>
        <v>16.755102040816325</v>
      </c>
      <c r="S460" t="str">
        <f t="shared" si="45"/>
        <v>film &amp; video</v>
      </c>
      <c r="T460" t="str">
        <f t="shared" si="46"/>
        <v>animation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12">
        <f t="shared" si="43"/>
        <v>40800.432025462964</v>
      </c>
      <c r="Q461" s="12">
        <f t="shared" si="47"/>
        <v>40860.473692129628</v>
      </c>
      <c r="R461" s="11">
        <f t="shared" si="44"/>
        <v>25</v>
      </c>
      <c r="S461" t="str">
        <f t="shared" si="45"/>
        <v>film &amp; video</v>
      </c>
      <c r="T461" t="str">
        <f t="shared" si="46"/>
        <v>animation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12">
        <f t="shared" si="43"/>
        <v>41759.334201388883</v>
      </c>
      <c r="Q462" s="12">
        <f t="shared" si="47"/>
        <v>41790.958333333328</v>
      </c>
      <c r="R462" s="11">
        <f t="shared" si="44"/>
        <v>12.5</v>
      </c>
      <c r="S462" t="str">
        <f t="shared" si="45"/>
        <v>film &amp; video</v>
      </c>
      <c r="T462" t="str">
        <f t="shared" si="46"/>
        <v>animation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12">
        <f t="shared" si="43"/>
        <v>41407.638506944444</v>
      </c>
      <c r="Q463" s="12">
        <f t="shared" si="47"/>
        <v>41427.638506944444</v>
      </c>
      <c r="R463" s="11">
        <f t="shared" si="44"/>
        <v>0</v>
      </c>
      <c r="S463" t="str">
        <f t="shared" si="45"/>
        <v>film &amp; video</v>
      </c>
      <c r="T463" t="str">
        <f t="shared" si="46"/>
        <v>animation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12">
        <f t="shared" si="43"/>
        <v>40704.918298611112</v>
      </c>
      <c r="Q464" s="12">
        <f t="shared" si="47"/>
        <v>40764.918298611112</v>
      </c>
      <c r="R464" s="11">
        <f t="shared" si="44"/>
        <v>0</v>
      </c>
      <c r="S464" t="str">
        <f t="shared" si="45"/>
        <v>film &amp; video</v>
      </c>
      <c r="T464" t="str">
        <f t="shared" si="46"/>
        <v>animation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12">
        <f t="shared" si="43"/>
        <v>40750.501770833333</v>
      </c>
      <c r="Q465" s="12">
        <f t="shared" si="47"/>
        <v>40810.501770833333</v>
      </c>
      <c r="R465" s="11">
        <f t="shared" si="44"/>
        <v>113.63636363636364</v>
      </c>
      <c r="S465" t="str">
        <f t="shared" si="45"/>
        <v>film &amp; video</v>
      </c>
      <c r="T465" t="str">
        <f t="shared" si="46"/>
        <v>animation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12">
        <f t="shared" si="43"/>
        <v>42488.640451388892</v>
      </c>
      <c r="Q466" s="12">
        <f t="shared" si="47"/>
        <v>42508.640451388892</v>
      </c>
      <c r="R466" s="11">
        <f t="shared" si="44"/>
        <v>1</v>
      </c>
      <c r="S466" t="str">
        <f t="shared" si="45"/>
        <v>film &amp; video</v>
      </c>
      <c r="T466" t="str">
        <f t="shared" si="46"/>
        <v>animation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12">
        <f t="shared" si="43"/>
        <v>41800.911736111106</v>
      </c>
      <c r="Q467" s="12">
        <f t="shared" si="47"/>
        <v>41816.911736111106</v>
      </c>
      <c r="R467" s="11">
        <f t="shared" si="44"/>
        <v>17.25</v>
      </c>
      <c r="S467" t="str">
        <f t="shared" si="45"/>
        <v>film &amp; video</v>
      </c>
      <c r="T467" t="str">
        <f t="shared" si="46"/>
        <v>animation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12">
        <f t="shared" si="43"/>
        <v>41129.734537037039</v>
      </c>
      <c r="Q468" s="12">
        <f t="shared" si="47"/>
        <v>41159.734537037039</v>
      </c>
      <c r="R468" s="11">
        <f t="shared" si="44"/>
        <v>15.2</v>
      </c>
      <c r="S468" t="str">
        <f t="shared" si="45"/>
        <v>film &amp; video</v>
      </c>
      <c r="T468" t="str">
        <f t="shared" si="46"/>
        <v>animation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12">
        <f t="shared" si="43"/>
        <v>41135.471458333333</v>
      </c>
      <c r="Q469" s="12">
        <f t="shared" si="47"/>
        <v>41180.471458333333</v>
      </c>
      <c r="R469" s="11">
        <f t="shared" si="44"/>
        <v>110.64102564102564</v>
      </c>
      <c r="S469" t="str">
        <f t="shared" si="45"/>
        <v>film &amp; video</v>
      </c>
      <c r="T469" t="str">
        <f t="shared" si="46"/>
        <v>animation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12">
        <f t="shared" si="43"/>
        <v>41040.959293981476</v>
      </c>
      <c r="Q470" s="12">
        <f t="shared" si="47"/>
        <v>41100.952141203699</v>
      </c>
      <c r="R470" s="11">
        <f t="shared" si="44"/>
        <v>0</v>
      </c>
      <c r="S470" t="str">
        <f t="shared" si="45"/>
        <v>film &amp; video</v>
      </c>
      <c r="T470" t="str">
        <f t="shared" si="46"/>
        <v>animation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12">
        <f t="shared" si="43"/>
        <v>41827.781527777777</v>
      </c>
      <c r="Q471" s="12">
        <f t="shared" si="47"/>
        <v>41887.781527777777</v>
      </c>
      <c r="R471" s="11">
        <f t="shared" si="44"/>
        <v>0</v>
      </c>
      <c r="S471" t="str">
        <f t="shared" si="45"/>
        <v>film &amp; video</v>
      </c>
      <c r="T471" t="str">
        <f t="shared" si="46"/>
        <v>animation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12">
        <f t="shared" si="43"/>
        <v>41604.959363425922</v>
      </c>
      <c r="Q472" s="12">
        <f t="shared" si="47"/>
        <v>41654.958333333328</v>
      </c>
      <c r="R472" s="11">
        <f t="shared" si="44"/>
        <v>25.5</v>
      </c>
      <c r="S472" t="str">
        <f t="shared" si="45"/>
        <v>film &amp; video</v>
      </c>
      <c r="T472" t="str">
        <f t="shared" si="46"/>
        <v>animation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12">
        <f t="shared" si="43"/>
        <v>41703.513645833329</v>
      </c>
      <c r="Q473" s="12">
        <f t="shared" si="47"/>
        <v>41748.471979166665</v>
      </c>
      <c r="R473" s="11">
        <f t="shared" si="44"/>
        <v>38.476470588235294</v>
      </c>
      <c r="S473" t="str">
        <f t="shared" si="45"/>
        <v>film &amp; video</v>
      </c>
      <c r="T473" t="str">
        <f t="shared" si="46"/>
        <v>animation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12">
        <f t="shared" si="43"/>
        <v>41844.714328703703</v>
      </c>
      <c r="Q474" s="12">
        <f t="shared" si="47"/>
        <v>41874.714328703703</v>
      </c>
      <c r="R474" s="11">
        <f t="shared" si="44"/>
        <v>28.2</v>
      </c>
      <c r="S474" t="str">
        <f t="shared" si="45"/>
        <v>film &amp; video</v>
      </c>
      <c r="T474" t="str">
        <f t="shared" si="46"/>
        <v>animation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12">
        <f t="shared" si="43"/>
        <v>41869.489803240736</v>
      </c>
      <c r="Q475" s="12">
        <f t="shared" si="47"/>
        <v>41899.489803240736</v>
      </c>
      <c r="R475" s="11">
        <f t="shared" si="44"/>
        <v>61.5</v>
      </c>
      <c r="S475" t="str">
        <f t="shared" si="45"/>
        <v>film &amp; video</v>
      </c>
      <c r="T475" t="str">
        <f t="shared" si="46"/>
        <v>animation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12">
        <f t="shared" si="43"/>
        <v>42753.120706018519</v>
      </c>
      <c r="Q476" s="12">
        <f t="shared" si="47"/>
        <v>42783.120706018519</v>
      </c>
      <c r="R476" s="11">
        <f t="shared" si="44"/>
        <v>1</v>
      </c>
      <c r="S476" t="str">
        <f t="shared" si="45"/>
        <v>film &amp; video</v>
      </c>
      <c r="T476" t="str">
        <f t="shared" si="46"/>
        <v>animation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12">
        <f t="shared" si="43"/>
        <v>42099.877812500003</v>
      </c>
      <c r="Q477" s="12">
        <f t="shared" si="47"/>
        <v>42129.877812500003</v>
      </c>
      <c r="R477" s="11">
        <f t="shared" si="44"/>
        <v>0</v>
      </c>
      <c r="S477" t="str">
        <f t="shared" si="45"/>
        <v>film &amp; video</v>
      </c>
      <c r="T477" t="str">
        <f t="shared" si="46"/>
        <v>animation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12">
        <f t="shared" si="43"/>
        <v>41757.76667824074</v>
      </c>
      <c r="Q478" s="12">
        <f t="shared" si="47"/>
        <v>41792.957638888889</v>
      </c>
      <c r="R478" s="11">
        <f t="shared" si="44"/>
        <v>39.569274193548388</v>
      </c>
      <c r="S478" t="str">
        <f t="shared" si="45"/>
        <v>film &amp; video</v>
      </c>
      <c r="T478" t="str">
        <f t="shared" si="46"/>
        <v>animation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12">
        <f t="shared" si="43"/>
        <v>40987.626550925925</v>
      </c>
      <c r="Q479" s="12">
        <f t="shared" si="47"/>
        <v>41047.626550925925</v>
      </c>
      <c r="R479" s="11">
        <f t="shared" si="44"/>
        <v>0</v>
      </c>
      <c r="S479" t="str">
        <f t="shared" si="45"/>
        <v>film &amp; video</v>
      </c>
      <c r="T479" t="str">
        <f t="shared" si="46"/>
        <v>animation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12">
        <f t="shared" si="43"/>
        <v>42065.702650462961</v>
      </c>
      <c r="Q480" s="12">
        <f t="shared" si="47"/>
        <v>42095.660983796297</v>
      </c>
      <c r="R480" s="11">
        <f t="shared" si="44"/>
        <v>0</v>
      </c>
      <c r="S480" t="str">
        <f t="shared" si="45"/>
        <v>film &amp; video</v>
      </c>
      <c r="T480" t="str">
        <f t="shared" si="46"/>
        <v>animation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12">
        <f t="shared" si="43"/>
        <v>41904.199479166666</v>
      </c>
      <c r="Q481" s="12">
        <f t="shared" si="47"/>
        <v>41964.24114583333</v>
      </c>
      <c r="R481" s="11">
        <f t="shared" si="44"/>
        <v>88.8</v>
      </c>
      <c r="S481" t="str">
        <f t="shared" si="45"/>
        <v>film &amp; video</v>
      </c>
      <c r="T481" t="str">
        <f t="shared" si="46"/>
        <v>animation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12">
        <f t="shared" si="43"/>
        <v>41465.291840277772</v>
      </c>
      <c r="Q482" s="12">
        <f t="shared" si="47"/>
        <v>41495.291840277772</v>
      </c>
      <c r="R482" s="11">
        <f t="shared" si="44"/>
        <v>55.457142857142856</v>
      </c>
      <c r="S482" t="str">
        <f t="shared" si="45"/>
        <v>film &amp; video</v>
      </c>
      <c r="T482" t="str">
        <f t="shared" si="46"/>
        <v>animation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12">
        <f t="shared" si="43"/>
        <v>41162.46399305555</v>
      </c>
      <c r="Q483" s="12">
        <f t="shared" si="47"/>
        <v>41192.46399305555</v>
      </c>
      <c r="R483" s="11">
        <f t="shared" si="44"/>
        <v>87.142857142857139</v>
      </c>
      <c r="S483" t="str">
        <f t="shared" si="45"/>
        <v>film &amp; video</v>
      </c>
      <c r="T483" t="str">
        <f t="shared" si="46"/>
        <v>animation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12">
        <f t="shared" si="43"/>
        <v>42447.68854166667</v>
      </c>
      <c r="Q484" s="12">
        <f t="shared" si="47"/>
        <v>42474.398611111108</v>
      </c>
      <c r="R484" s="11">
        <f t="shared" si="44"/>
        <v>10</v>
      </c>
      <c r="S484" t="str">
        <f t="shared" si="45"/>
        <v>film &amp; video</v>
      </c>
      <c r="T484" t="str">
        <f t="shared" si="46"/>
        <v>animation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12">
        <f t="shared" si="43"/>
        <v>41242.989259259259</v>
      </c>
      <c r="Q485" s="12">
        <f t="shared" si="47"/>
        <v>41302.989259259259</v>
      </c>
      <c r="R485" s="11">
        <f t="shared" si="44"/>
        <v>51.224489795918366</v>
      </c>
      <c r="S485" t="str">
        <f t="shared" si="45"/>
        <v>film &amp; video</v>
      </c>
      <c r="T485" t="str">
        <f t="shared" si="46"/>
        <v>animation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12">
        <f t="shared" si="43"/>
        <v>42272.731157407405</v>
      </c>
      <c r="Q486" s="12">
        <f t="shared" si="47"/>
        <v>42313.772824074076</v>
      </c>
      <c r="R486" s="11">
        <f t="shared" si="44"/>
        <v>13.545454545454545</v>
      </c>
      <c r="S486" t="str">
        <f t="shared" si="45"/>
        <v>film &amp; video</v>
      </c>
      <c r="T486" t="str">
        <f t="shared" si="46"/>
        <v>animation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12">
        <f t="shared" si="43"/>
        <v>41381.297442129624</v>
      </c>
      <c r="Q487" s="12">
        <f t="shared" si="47"/>
        <v>41411.297442129624</v>
      </c>
      <c r="R487" s="11">
        <f t="shared" si="44"/>
        <v>66.520080000000007</v>
      </c>
      <c r="S487" t="str">
        <f t="shared" si="45"/>
        <v>film &amp; video</v>
      </c>
      <c r="T487" t="str">
        <f t="shared" si="46"/>
        <v>animation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12">
        <f t="shared" si="43"/>
        <v>41761.734247685185</v>
      </c>
      <c r="Q488" s="12">
        <f t="shared" si="47"/>
        <v>41791.734247685185</v>
      </c>
      <c r="R488" s="11">
        <f t="shared" si="44"/>
        <v>50</v>
      </c>
      <c r="S488" t="str">
        <f t="shared" si="45"/>
        <v>film &amp; video</v>
      </c>
      <c r="T488" t="str">
        <f t="shared" si="46"/>
        <v>animation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12">
        <f t="shared" si="43"/>
        <v>42669.386504629627</v>
      </c>
      <c r="Q489" s="12">
        <f t="shared" si="47"/>
        <v>42729.428171296291</v>
      </c>
      <c r="R489" s="11">
        <f t="shared" si="44"/>
        <v>0</v>
      </c>
      <c r="S489" t="str">
        <f t="shared" si="45"/>
        <v>film &amp; video</v>
      </c>
      <c r="T489" t="str">
        <f t="shared" si="46"/>
        <v>animation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12">
        <f t="shared" si="43"/>
        <v>42713.84606481481</v>
      </c>
      <c r="Q490" s="12">
        <f t="shared" si="47"/>
        <v>42743.84606481481</v>
      </c>
      <c r="R490" s="11">
        <f t="shared" si="44"/>
        <v>0</v>
      </c>
      <c r="S490" t="str">
        <f t="shared" si="45"/>
        <v>film &amp; video</v>
      </c>
      <c r="T490" t="str">
        <f t="shared" si="46"/>
        <v>animation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12">
        <f t="shared" si="43"/>
        <v>40882.273333333331</v>
      </c>
      <c r="Q491" s="12">
        <f t="shared" si="47"/>
        <v>40913.272916666661</v>
      </c>
      <c r="R491" s="11">
        <f t="shared" si="44"/>
        <v>71.666666666666671</v>
      </c>
      <c r="S491" t="str">
        <f t="shared" si="45"/>
        <v>film &amp; video</v>
      </c>
      <c r="T491" t="str">
        <f t="shared" si="46"/>
        <v>animation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12">
        <f t="shared" si="43"/>
        <v>41113.760243055556</v>
      </c>
      <c r="Q492" s="12">
        <f t="shared" si="47"/>
        <v>41143.760243055556</v>
      </c>
      <c r="R492" s="11">
        <f t="shared" si="44"/>
        <v>0</v>
      </c>
      <c r="S492" t="str">
        <f t="shared" si="45"/>
        <v>film &amp; video</v>
      </c>
      <c r="T492" t="str">
        <f t="shared" si="46"/>
        <v>animation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12">
        <f t="shared" si="43"/>
        <v>42366.774293981485</v>
      </c>
      <c r="Q493" s="12">
        <f t="shared" si="47"/>
        <v>42396.774293981485</v>
      </c>
      <c r="R493" s="11">
        <f t="shared" si="44"/>
        <v>0</v>
      </c>
      <c r="S493" t="str">
        <f t="shared" si="45"/>
        <v>film &amp; video</v>
      </c>
      <c r="T493" t="str">
        <f t="shared" si="46"/>
        <v>animation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12">
        <f t="shared" si="43"/>
        <v>42595.826736111114</v>
      </c>
      <c r="Q494" s="12">
        <f t="shared" si="47"/>
        <v>42655.826736111114</v>
      </c>
      <c r="R494" s="11">
        <f t="shared" si="44"/>
        <v>0</v>
      </c>
      <c r="S494" t="str">
        <f t="shared" si="45"/>
        <v>film &amp; video</v>
      </c>
      <c r="T494" t="str">
        <f t="shared" si="46"/>
        <v>animation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12">
        <f t="shared" si="43"/>
        <v>42114.517800925918</v>
      </c>
      <c r="Q495" s="12">
        <f t="shared" si="47"/>
        <v>42144.517800925918</v>
      </c>
      <c r="R495" s="11">
        <f t="shared" si="44"/>
        <v>0</v>
      </c>
      <c r="S495" t="str">
        <f t="shared" si="45"/>
        <v>film &amp; video</v>
      </c>
      <c r="T495" t="str">
        <f t="shared" si="46"/>
        <v>animation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12">
        <f t="shared" si="43"/>
        <v>41799.62228009259</v>
      </c>
      <c r="Q496" s="12">
        <f t="shared" si="47"/>
        <v>41822.916666666664</v>
      </c>
      <c r="R496" s="11">
        <f t="shared" si="44"/>
        <v>10.333333333333334</v>
      </c>
      <c r="S496" t="str">
        <f t="shared" si="45"/>
        <v>film &amp; video</v>
      </c>
      <c r="T496" t="str">
        <f t="shared" si="46"/>
        <v>animation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12">
        <f t="shared" si="43"/>
        <v>42171.619270833333</v>
      </c>
      <c r="Q497" s="12">
        <f t="shared" si="47"/>
        <v>42201.619270833333</v>
      </c>
      <c r="R497" s="11">
        <f t="shared" si="44"/>
        <v>0</v>
      </c>
      <c r="S497" t="str">
        <f t="shared" si="45"/>
        <v>film &amp; video</v>
      </c>
      <c r="T497" t="str">
        <f t="shared" si="46"/>
        <v>animation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12">
        <f t="shared" si="43"/>
        <v>41620.723078703704</v>
      </c>
      <c r="Q498" s="12">
        <f t="shared" si="47"/>
        <v>41680.723078703704</v>
      </c>
      <c r="R498" s="11">
        <f t="shared" si="44"/>
        <v>1</v>
      </c>
      <c r="S498" t="str">
        <f t="shared" si="45"/>
        <v>film &amp; video</v>
      </c>
      <c r="T498" t="str">
        <f t="shared" si="46"/>
        <v>animation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12">
        <f t="shared" si="43"/>
        <v>41944.829456018517</v>
      </c>
      <c r="Q499" s="12">
        <f t="shared" si="47"/>
        <v>41997.999999999993</v>
      </c>
      <c r="R499" s="11">
        <f t="shared" si="44"/>
        <v>10</v>
      </c>
      <c r="S499" t="str">
        <f t="shared" si="45"/>
        <v>film &amp; video</v>
      </c>
      <c r="T499" t="str">
        <f t="shared" si="46"/>
        <v>animation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12">
        <f t="shared" si="43"/>
        <v>40858.553807870368</v>
      </c>
      <c r="Q500" s="12">
        <f t="shared" si="47"/>
        <v>40900.553807870368</v>
      </c>
      <c r="R500" s="11">
        <f t="shared" si="44"/>
        <v>136.09090909090909</v>
      </c>
      <c r="S500" t="str">
        <f t="shared" si="45"/>
        <v>film &amp; video</v>
      </c>
      <c r="T500" t="str">
        <f t="shared" si="46"/>
        <v>animation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12">
        <f t="shared" si="43"/>
        <v>40043.687129629623</v>
      </c>
      <c r="Q501" s="12">
        <f t="shared" si="47"/>
        <v>40098.665972222218</v>
      </c>
      <c r="R501" s="11">
        <f t="shared" si="44"/>
        <v>73.461538461538467</v>
      </c>
      <c r="S501" t="str">
        <f t="shared" si="45"/>
        <v>film &amp; video</v>
      </c>
      <c r="T501" t="str">
        <f t="shared" si="46"/>
        <v>animation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12">
        <f t="shared" si="43"/>
        <v>40247.677673611113</v>
      </c>
      <c r="Q502" s="12">
        <f t="shared" si="47"/>
        <v>40306.719444444439</v>
      </c>
      <c r="R502" s="11">
        <f t="shared" si="44"/>
        <v>53.75</v>
      </c>
      <c r="S502" t="str">
        <f t="shared" si="45"/>
        <v>film &amp; video</v>
      </c>
      <c r="T502" t="str">
        <f t="shared" si="46"/>
        <v>animation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12">
        <f t="shared" si="43"/>
        <v>40703.026053240741</v>
      </c>
      <c r="Q503" s="12">
        <f t="shared" si="47"/>
        <v>40733.026053240741</v>
      </c>
      <c r="R503" s="11">
        <f t="shared" si="44"/>
        <v>0</v>
      </c>
      <c r="S503" t="str">
        <f t="shared" si="45"/>
        <v>film &amp; video</v>
      </c>
      <c r="T503" t="str">
        <f t="shared" si="46"/>
        <v>animation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12">
        <f t="shared" si="43"/>
        <v>40956.345196759255</v>
      </c>
      <c r="Q504" s="12">
        <f t="shared" si="47"/>
        <v>40986.303530092591</v>
      </c>
      <c r="R504" s="11">
        <f t="shared" si="44"/>
        <v>57.5</v>
      </c>
      <c r="S504" t="str">
        <f t="shared" si="45"/>
        <v>film &amp; video</v>
      </c>
      <c r="T504" t="str">
        <f t="shared" si="46"/>
        <v>animation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12">
        <f t="shared" si="43"/>
        <v>41991.318321759252</v>
      </c>
      <c r="Q505" s="12">
        <f t="shared" si="47"/>
        <v>42021.318321759252</v>
      </c>
      <c r="R505" s="11">
        <f t="shared" si="44"/>
        <v>12.666666666666666</v>
      </c>
      <c r="S505" t="str">
        <f t="shared" si="45"/>
        <v>film &amp; video</v>
      </c>
      <c r="T505" t="str">
        <f t="shared" si="46"/>
        <v>animation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12">
        <f t="shared" si="43"/>
        <v>40949.775312499994</v>
      </c>
      <c r="Q506" s="12">
        <f t="shared" si="47"/>
        <v>41009.73364583333</v>
      </c>
      <c r="R506" s="11">
        <f t="shared" si="44"/>
        <v>67</v>
      </c>
      <c r="S506" t="str">
        <f t="shared" si="45"/>
        <v>film &amp; video</v>
      </c>
      <c r="T506" t="str">
        <f t="shared" si="46"/>
        <v>animation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12">
        <f t="shared" si="43"/>
        <v>42317.889884259253</v>
      </c>
      <c r="Q507" s="12">
        <f t="shared" si="47"/>
        <v>42362.889884259253</v>
      </c>
      <c r="R507" s="11">
        <f t="shared" si="44"/>
        <v>3.7142857142857144</v>
      </c>
      <c r="S507" t="str">
        <f t="shared" si="45"/>
        <v>film &amp; video</v>
      </c>
      <c r="T507" t="str">
        <f t="shared" si="46"/>
        <v>animation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12">
        <f t="shared" si="43"/>
        <v>41466.343981481477</v>
      </c>
      <c r="Q508" s="12">
        <f t="shared" si="47"/>
        <v>41496.343981481477</v>
      </c>
      <c r="R508" s="11">
        <f t="shared" si="44"/>
        <v>250</v>
      </c>
      <c r="S508" t="str">
        <f t="shared" si="45"/>
        <v>film &amp; video</v>
      </c>
      <c r="T508" t="str">
        <f t="shared" si="46"/>
        <v>animation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12">
        <f t="shared" si="43"/>
        <v>41156.750659722216</v>
      </c>
      <c r="Q509" s="12">
        <f t="shared" si="47"/>
        <v>41201.750659722216</v>
      </c>
      <c r="R509" s="11">
        <f t="shared" si="44"/>
        <v>64</v>
      </c>
      <c r="S509" t="str">
        <f t="shared" si="45"/>
        <v>film &amp; video</v>
      </c>
      <c r="T509" t="str">
        <f t="shared" si="46"/>
        <v>animation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12">
        <f t="shared" si="43"/>
        <v>40994.815983796296</v>
      </c>
      <c r="Q510" s="12">
        <f t="shared" si="47"/>
        <v>41054.384722222218</v>
      </c>
      <c r="R510" s="11">
        <f t="shared" si="44"/>
        <v>133.33333333333334</v>
      </c>
      <c r="S510" t="str">
        <f t="shared" si="45"/>
        <v>film &amp; video</v>
      </c>
      <c r="T510" t="str">
        <f t="shared" si="46"/>
        <v>animation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12">
        <f t="shared" si="43"/>
        <v>42153.423263888886</v>
      </c>
      <c r="Q511" s="12">
        <f t="shared" si="47"/>
        <v>42183.423263888886</v>
      </c>
      <c r="R511" s="11">
        <f t="shared" si="44"/>
        <v>10</v>
      </c>
      <c r="S511" t="str">
        <f t="shared" si="45"/>
        <v>film &amp; video</v>
      </c>
      <c r="T511" t="str">
        <f t="shared" si="46"/>
        <v>animation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12">
        <f t="shared" si="43"/>
        <v>42399.968043981477</v>
      </c>
      <c r="Q512" s="12">
        <f t="shared" si="47"/>
        <v>42429.968043981477</v>
      </c>
      <c r="R512" s="11">
        <f t="shared" si="44"/>
        <v>0</v>
      </c>
      <c r="S512" t="str">
        <f t="shared" si="45"/>
        <v>film &amp; video</v>
      </c>
      <c r="T512" t="str">
        <f t="shared" si="46"/>
        <v>animation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12">
        <f t="shared" si="43"/>
        <v>41340.09469907407</v>
      </c>
      <c r="Q513" s="12">
        <f t="shared" si="47"/>
        <v>41370.053032407406</v>
      </c>
      <c r="R513" s="11">
        <f t="shared" si="44"/>
        <v>30</v>
      </c>
      <c r="S513" t="str">
        <f t="shared" si="45"/>
        <v>film &amp; video</v>
      </c>
      <c r="T513" t="str">
        <f t="shared" si="46"/>
        <v>animation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12">
        <f t="shared" si="43"/>
        <v>42649.533877314818</v>
      </c>
      <c r="Q514" s="12">
        <f t="shared" si="47"/>
        <v>42694.575543981475</v>
      </c>
      <c r="R514" s="11">
        <f t="shared" si="44"/>
        <v>5.5</v>
      </c>
      <c r="S514" t="str">
        <f t="shared" si="45"/>
        <v>film &amp; video</v>
      </c>
      <c r="T514" t="str">
        <f t="shared" si="46"/>
        <v>animation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((E515/D515)*100)</f>
        <v>13.923999999999999</v>
      </c>
      <c r="P515" s="12">
        <f t="shared" ref="P515:P578" si="49">(((J515/60)/60)/24)+DATE(1970,1,1)+(-5/24)</f>
        <v>42552.445659722223</v>
      </c>
      <c r="Q515" s="12">
        <f t="shared" si="47"/>
        <v>42597.083333333336</v>
      </c>
      <c r="R515" s="11">
        <f t="shared" ref="R515:R578" si="50">IFERROR(E515/L515,0)</f>
        <v>102.38235294117646</v>
      </c>
      <c r="S515" t="str">
        <f t="shared" ref="S515:S578" si="51">LEFT(N515, SEARCH("/",N515,1)-1)</f>
        <v>film &amp; video</v>
      </c>
      <c r="T515" t="str">
        <f t="shared" ref="T515:T578" si="52">RIGHT(N515,LEN(N515)-SEARCH("/",N515))</f>
        <v>animation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12">
        <f t="shared" si="49"/>
        <v>41830.405636574069</v>
      </c>
      <c r="Q516" s="12">
        <f t="shared" ref="Q516:Q579" si="53">(((I516/60)/60)/24)+DATE(1970,1,1)+(-5/24)</f>
        <v>41860.405636574069</v>
      </c>
      <c r="R516" s="11">
        <f t="shared" si="50"/>
        <v>16.666666666666668</v>
      </c>
      <c r="S516" t="str">
        <f t="shared" si="51"/>
        <v>film &amp; video</v>
      </c>
      <c r="T516" t="str">
        <f t="shared" si="52"/>
        <v>animation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12">
        <f t="shared" si="49"/>
        <v>42327.282418981478</v>
      </c>
      <c r="Q517" s="12">
        <f t="shared" si="53"/>
        <v>42367.282418981478</v>
      </c>
      <c r="R517" s="11">
        <f t="shared" si="50"/>
        <v>725.02941176470586</v>
      </c>
      <c r="S517" t="str">
        <f t="shared" si="51"/>
        <v>film &amp; video</v>
      </c>
      <c r="T517" t="str">
        <f t="shared" si="52"/>
        <v>animation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12">
        <f t="shared" si="49"/>
        <v>42091.570370370369</v>
      </c>
      <c r="Q518" s="12">
        <f t="shared" si="53"/>
        <v>42151.570370370369</v>
      </c>
      <c r="R518" s="11">
        <f t="shared" si="50"/>
        <v>0</v>
      </c>
      <c r="S518" t="str">
        <f t="shared" si="51"/>
        <v>film &amp; video</v>
      </c>
      <c r="T518" t="str">
        <f t="shared" si="52"/>
        <v>animation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12">
        <f t="shared" si="49"/>
        <v>42738.406956018516</v>
      </c>
      <c r="Q519" s="12">
        <f t="shared" si="53"/>
        <v>42768.406956018516</v>
      </c>
      <c r="R519" s="11">
        <f t="shared" si="50"/>
        <v>68.333333333333329</v>
      </c>
      <c r="S519" t="str">
        <f t="shared" si="51"/>
        <v>film &amp; video</v>
      </c>
      <c r="T519" t="str">
        <f t="shared" si="52"/>
        <v>animation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12">
        <f t="shared" si="49"/>
        <v>42223.407685185179</v>
      </c>
      <c r="Q520" s="12">
        <f t="shared" si="53"/>
        <v>42253.406944444439</v>
      </c>
      <c r="R520" s="11">
        <f t="shared" si="50"/>
        <v>0</v>
      </c>
      <c r="S520" t="str">
        <f t="shared" si="51"/>
        <v>film &amp; video</v>
      </c>
      <c r="T520" t="str">
        <f t="shared" si="52"/>
        <v>animation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12">
        <f t="shared" si="49"/>
        <v>41218.183113425926</v>
      </c>
      <c r="Q521" s="12">
        <f t="shared" si="53"/>
        <v>41248.183113425926</v>
      </c>
      <c r="R521" s="11">
        <f t="shared" si="50"/>
        <v>39.228571428571428</v>
      </c>
      <c r="S521" t="str">
        <f t="shared" si="51"/>
        <v>film &amp; video</v>
      </c>
      <c r="T521" t="str">
        <f t="shared" si="52"/>
        <v>animation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12">
        <f t="shared" si="49"/>
        <v>42318.493761574071</v>
      </c>
      <c r="Q522" s="12">
        <f t="shared" si="53"/>
        <v>42348.493761574071</v>
      </c>
      <c r="R522" s="11">
        <f t="shared" si="50"/>
        <v>150.14705882352942</v>
      </c>
      <c r="S522" t="str">
        <f t="shared" si="51"/>
        <v>theater</v>
      </c>
      <c r="T522" t="str">
        <f t="shared" si="52"/>
        <v>plays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12">
        <f t="shared" si="49"/>
        <v>42645.884479166663</v>
      </c>
      <c r="Q523" s="12">
        <f t="shared" si="53"/>
        <v>42674.999305555553</v>
      </c>
      <c r="R523" s="11">
        <f t="shared" si="50"/>
        <v>93.428571428571431</v>
      </c>
      <c r="S523" t="str">
        <f t="shared" si="51"/>
        <v>theater</v>
      </c>
      <c r="T523" t="str">
        <f t="shared" si="52"/>
        <v>plays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12">
        <f t="shared" si="49"/>
        <v>42429.832465277774</v>
      </c>
      <c r="Q524" s="12">
        <f t="shared" si="53"/>
        <v>42449.790798611109</v>
      </c>
      <c r="R524" s="11">
        <f t="shared" si="50"/>
        <v>110.96774193548387</v>
      </c>
      <c r="S524" t="str">
        <f t="shared" si="51"/>
        <v>theater</v>
      </c>
      <c r="T524" t="str">
        <f t="shared" si="52"/>
        <v>plays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12">
        <f t="shared" si="49"/>
        <v>42237.924490740734</v>
      </c>
      <c r="Q525" s="12">
        <f t="shared" si="53"/>
        <v>42267.924490740734</v>
      </c>
      <c r="R525" s="11">
        <f t="shared" si="50"/>
        <v>71.785714285714292</v>
      </c>
      <c r="S525" t="str">
        <f t="shared" si="51"/>
        <v>theater</v>
      </c>
      <c r="T525" t="str">
        <f t="shared" si="52"/>
        <v>plays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12">
        <f t="shared" si="49"/>
        <v>42492.508900462963</v>
      </c>
      <c r="Q526" s="12">
        <f t="shared" si="53"/>
        <v>42522.508900462963</v>
      </c>
      <c r="R526" s="11">
        <f t="shared" si="50"/>
        <v>29.258076923076924</v>
      </c>
      <c r="S526" t="str">
        <f t="shared" si="51"/>
        <v>theater</v>
      </c>
      <c r="T526" t="str">
        <f t="shared" si="52"/>
        <v>plays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12">
        <f t="shared" si="49"/>
        <v>41850.192604166667</v>
      </c>
      <c r="Q527" s="12">
        <f t="shared" si="53"/>
        <v>41895.192604166667</v>
      </c>
      <c r="R527" s="11">
        <f t="shared" si="50"/>
        <v>1000</v>
      </c>
      <c r="S527" t="str">
        <f t="shared" si="51"/>
        <v>theater</v>
      </c>
      <c r="T527" t="str">
        <f t="shared" si="52"/>
        <v>plays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12">
        <f t="shared" si="49"/>
        <v>42192.383611111109</v>
      </c>
      <c r="Q528" s="12">
        <f t="shared" si="53"/>
        <v>42223.499999999993</v>
      </c>
      <c r="R528" s="11">
        <f t="shared" si="50"/>
        <v>74.347826086956516</v>
      </c>
      <c r="S528" t="str">
        <f t="shared" si="51"/>
        <v>theater</v>
      </c>
      <c r="T528" t="str">
        <f t="shared" si="52"/>
        <v>plays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12">
        <f t="shared" si="49"/>
        <v>42752.997291666667</v>
      </c>
      <c r="Q529" s="12">
        <f t="shared" si="53"/>
        <v>42783.461805555555</v>
      </c>
      <c r="R529" s="11">
        <f t="shared" si="50"/>
        <v>63.829113924050631</v>
      </c>
      <c r="S529" t="str">
        <f t="shared" si="51"/>
        <v>theater</v>
      </c>
      <c r="T529" t="str">
        <f t="shared" si="52"/>
        <v>plays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12">
        <f t="shared" si="49"/>
        <v>42155.71188657407</v>
      </c>
      <c r="Q530" s="12">
        <f t="shared" si="53"/>
        <v>42176.680555555555</v>
      </c>
      <c r="R530" s="11">
        <f t="shared" si="50"/>
        <v>44.333333333333336</v>
      </c>
      <c r="S530" t="str">
        <f t="shared" si="51"/>
        <v>theater</v>
      </c>
      <c r="T530" t="str">
        <f t="shared" si="52"/>
        <v>plays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12">
        <f t="shared" si="49"/>
        <v>42724.822847222218</v>
      </c>
      <c r="Q531" s="12">
        <f t="shared" si="53"/>
        <v>42745.999999999993</v>
      </c>
      <c r="R531" s="11">
        <f t="shared" si="50"/>
        <v>86.944444444444443</v>
      </c>
      <c r="S531" t="str">
        <f t="shared" si="51"/>
        <v>theater</v>
      </c>
      <c r="T531" t="str">
        <f t="shared" si="52"/>
        <v>plays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12">
        <f t="shared" si="49"/>
        <v>42157.382731481477</v>
      </c>
      <c r="Q532" s="12">
        <f t="shared" si="53"/>
        <v>42178.874999999993</v>
      </c>
      <c r="R532" s="11">
        <f t="shared" si="50"/>
        <v>126.55172413793103</v>
      </c>
      <c r="S532" t="str">
        <f t="shared" si="51"/>
        <v>theater</v>
      </c>
      <c r="T532" t="str">
        <f t="shared" si="52"/>
        <v>plays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12">
        <f t="shared" si="49"/>
        <v>42675.856817129628</v>
      </c>
      <c r="Q533" s="12">
        <f t="shared" si="53"/>
        <v>42721.082638888889</v>
      </c>
      <c r="R533" s="11">
        <f t="shared" si="50"/>
        <v>129.03225806451613</v>
      </c>
      <c r="S533" t="str">
        <f t="shared" si="51"/>
        <v>theater</v>
      </c>
      <c r="T533" t="str">
        <f t="shared" si="52"/>
        <v>plays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12">
        <f t="shared" si="49"/>
        <v>42472.798703703702</v>
      </c>
      <c r="Q534" s="12">
        <f t="shared" si="53"/>
        <v>42502.798703703702</v>
      </c>
      <c r="R534" s="11">
        <f t="shared" si="50"/>
        <v>71.242774566473983</v>
      </c>
      <c r="S534" t="str">
        <f t="shared" si="51"/>
        <v>theater</v>
      </c>
      <c r="T534" t="str">
        <f t="shared" si="52"/>
        <v>plays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12">
        <f t="shared" si="49"/>
        <v>42482.226446759254</v>
      </c>
      <c r="Q535" s="12">
        <f t="shared" si="53"/>
        <v>42506.226446759254</v>
      </c>
      <c r="R535" s="11">
        <f t="shared" si="50"/>
        <v>117.88235294117646</v>
      </c>
      <c r="S535" t="str">
        <f t="shared" si="51"/>
        <v>theater</v>
      </c>
      <c r="T535" t="str">
        <f t="shared" si="52"/>
        <v>plays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12">
        <f t="shared" si="49"/>
        <v>42270.602662037032</v>
      </c>
      <c r="Q536" s="12">
        <f t="shared" si="53"/>
        <v>42309.749999999993</v>
      </c>
      <c r="R536" s="11">
        <f t="shared" si="50"/>
        <v>327.08333333333331</v>
      </c>
      <c r="S536" t="str">
        <f t="shared" si="51"/>
        <v>theater</v>
      </c>
      <c r="T536" t="str">
        <f t="shared" si="52"/>
        <v>plays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12">
        <f t="shared" si="49"/>
        <v>42711.336863425917</v>
      </c>
      <c r="Q537" s="12">
        <f t="shared" si="53"/>
        <v>42741.336863425917</v>
      </c>
      <c r="R537" s="11">
        <f t="shared" si="50"/>
        <v>34.745762711864408</v>
      </c>
      <c r="S537" t="str">
        <f t="shared" si="51"/>
        <v>theater</v>
      </c>
      <c r="T537" t="str">
        <f t="shared" si="52"/>
        <v>plays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12">
        <f t="shared" si="49"/>
        <v>42179.136655092596</v>
      </c>
      <c r="Q538" s="12">
        <f t="shared" si="53"/>
        <v>42219.541666666664</v>
      </c>
      <c r="R538" s="11">
        <f t="shared" si="50"/>
        <v>100.06410256410257</v>
      </c>
      <c r="S538" t="str">
        <f t="shared" si="51"/>
        <v>theater</v>
      </c>
      <c r="T538" t="str">
        <f t="shared" si="52"/>
        <v>plays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12">
        <f t="shared" si="49"/>
        <v>42282.560081018521</v>
      </c>
      <c r="Q539" s="12">
        <f t="shared" si="53"/>
        <v>42312.601747685178</v>
      </c>
      <c r="R539" s="11">
        <f t="shared" si="50"/>
        <v>40.847457627118644</v>
      </c>
      <c r="S539" t="str">
        <f t="shared" si="51"/>
        <v>theater</v>
      </c>
      <c r="T539" t="str">
        <f t="shared" si="52"/>
        <v>plays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12">
        <f t="shared" si="49"/>
        <v>42473.586377314808</v>
      </c>
      <c r="Q540" s="12">
        <f t="shared" si="53"/>
        <v>42503.586377314808</v>
      </c>
      <c r="R540" s="11">
        <f t="shared" si="50"/>
        <v>252.01666666666668</v>
      </c>
      <c r="S540" t="str">
        <f t="shared" si="51"/>
        <v>theater</v>
      </c>
      <c r="T540" t="str">
        <f t="shared" si="52"/>
        <v>plays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12">
        <f t="shared" si="49"/>
        <v>42534.841516203705</v>
      </c>
      <c r="Q541" s="12">
        <f t="shared" si="53"/>
        <v>42555.841516203705</v>
      </c>
      <c r="R541" s="11">
        <f t="shared" si="50"/>
        <v>25.161000000000001</v>
      </c>
      <c r="S541" t="str">
        <f t="shared" si="51"/>
        <v>theater</v>
      </c>
      <c r="T541" t="str">
        <f t="shared" si="52"/>
        <v>plays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12">
        <f t="shared" si="49"/>
        <v>42009.608865740738</v>
      </c>
      <c r="Q542" s="12">
        <f t="shared" si="53"/>
        <v>42039.608865740738</v>
      </c>
      <c r="R542" s="11">
        <f t="shared" si="50"/>
        <v>1</v>
      </c>
      <c r="S542" t="str">
        <f t="shared" si="51"/>
        <v>technology</v>
      </c>
      <c r="T542" t="str">
        <f t="shared" si="52"/>
        <v>web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12">
        <f t="shared" si="49"/>
        <v>42275.838356481479</v>
      </c>
      <c r="Q543" s="12">
        <f t="shared" si="53"/>
        <v>42305.838356481479</v>
      </c>
      <c r="R543" s="11">
        <f t="shared" si="50"/>
        <v>25</v>
      </c>
      <c r="S543" t="str">
        <f t="shared" si="51"/>
        <v>technology</v>
      </c>
      <c r="T543" t="str">
        <f t="shared" si="52"/>
        <v>web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12">
        <f t="shared" si="49"/>
        <v>42433.529120370367</v>
      </c>
      <c r="Q544" s="12">
        <f t="shared" si="53"/>
        <v>42493.487453703703</v>
      </c>
      <c r="R544" s="11">
        <f t="shared" si="50"/>
        <v>1</v>
      </c>
      <c r="S544" t="str">
        <f t="shared" si="51"/>
        <v>technology</v>
      </c>
      <c r="T544" t="str">
        <f t="shared" si="52"/>
        <v>web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12">
        <f t="shared" si="49"/>
        <v>41913.88381944444</v>
      </c>
      <c r="Q545" s="12">
        <f t="shared" si="53"/>
        <v>41943.88381944444</v>
      </c>
      <c r="R545" s="11">
        <f t="shared" si="50"/>
        <v>35</v>
      </c>
      <c r="S545" t="str">
        <f t="shared" si="51"/>
        <v>technology</v>
      </c>
      <c r="T545" t="str">
        <f t="shared" si="52"/>
        <v>web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12">
        <f t="shared" si="49"/>
        <v>42525.448611111111</v>
      </c>
      <c r="Q546" s="12">
        <f t="shared" si="53"/>
        <v>42555.448611111111</v>
      </c>
      <c r="R546" s="11">
        <f t="shared" si="50"/>
        <v>3</v>
      </c>
      <c r="S546" t="str">
        <f t="shared" si="51"/>
        <v>technology</v>
      </c>
      <c r="T546" t="str">
        <f t="shared" si="52"/>
        <v>web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12">
        <f t="shared" si="49"/>
        <v>42283.38413194444</v>
      </c>
      <c r="Q547" s="12">
        <f t="shared" si="53"/>
        <v>42323.425798611112</v>
      </c>
      <c r="R547" s="11">
        <f t="shared" si="50"/>
        <v>402.70588235294116</v>
      </c>
      <c r="S547" t="str">
        <f t="shared" si="51"/>
        <v>technology</v>
      </c>
      <c r="T547" t="str">
        <f t="shared" si="52"/>
        <v>web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12">
        <f t="shared" si="49"/>
        <v>42249.459664351853</v>
      </c>
      <c r="Q548" s="12">
        <f t="shared" si="53"/>
        <v>42294.459664351853</v>
      </c>
      <c r="R548" s="11">
        <f t="shared" si="50"/>
        <v>26</v>
      </c>
      <c r="S548" t="str">
        <f t="shared" si="51"/>
        <v>technology</v>
      </c>
      <c r="T548" t="str">
        <f t="shared" si="52"/>
        <v>web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12">
        <f t="shared" si="49"/>
        <v>42380.488009259258</v>
      </c>
      <c r="Q549" s="12">
        <f t="shared" si="53"/>
        <v>42410.488009259258</v>
      </c>
      <c r="R549" s="11">
        <f t="shared" si="50"/>
        <v>0</v>
      </c>
      <c r="S549" t="str">
        <f t="shared" si="51"/>
        <v>technology</v>
      </c>
      <c r="T549" t="str">
        <f t="shared" si="52"/>
        <v>web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12">
        <f t="shared" si="49"/>
        <v>42276.695</v>
      </c>
      <c r="Q550" s="12">
        <f t="shared" si="53"/>
        <v>42306.695</v>
      </c>
      <c r="R550" s="11">
        <f t="shared" si="50"/>
        <v>9</v>
      </c>
      <c r="S550" t="str">
        <f t="shared" si="51"/>
        <v>technology</v>
      </c>
      <c r="T550" t="str">
        <f t="shared" si="52"/>
        <v>web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12">
        <f t="shared" si="49"/>
        <v>42163.428495370368</v>
      </c>
      <c r="Q551" s="12">
        <f t="shared" si="53"/>
        <v>42193.428495370368</v>
      </c>
      <c r="R551" s="11">
        <f t="shared" si="50"/>
        <v>8.5</v>
      </c>
      <c r="S551" t="str">
        <f t="shared" si="51"/>
        <v>technology</v>
      </c>
      <c r="T551" t="str">
        <f t="shared" si="52"/>
        <v>web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12">
        <f t="shared" si="49"/>
        <v>42753.47042824074</v>
      </c>
      <c r="Q552" s="12">
        <f t="shared" si="53"/>
        <v>42765.999999999993</v>
      </c>
      <c r="R552" s="11">
        <f t="shared" si="50"/>
        <v>8.75</v>
      </c>
      <c r="S552" t="str">
        <f t="shared" si="51"/>
        <v>technology</v>
      </c>
      <c r="T552" t="str">
        <f t="shared" si="52"/>
        <v>web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12">
        <f t="shared" si="49"/>
        <v>42173.067407407405</v>
      </c>
      <c r="Q553" s="12">
        <f t="shared" si="53"/>
        <v>42217.536805555552</v>
      </c>
      <c r="R553" s="11">
        <f t="shared" si="50"/>
        <v>135.03571428571428</v>
      </c>
      <c r="S553" t="str">
        <f t="shared" si="51"/>
        <v>technology</v>
      </c>
      <c r="T553" t="str">
        <f t="shared" si="52"/>
        <v>web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12">
        <f t="shared" si="49"/>
        <v>42318.408518518518</v>
      </c>
      <c r="Q554" s="12">
        <f t="shared" si="53"/>
        <v>42378.408518518518</v>
      </c>
      <c r="R554" s="11">
        <f t="shared" si="50"/>
        <v>0</v>
      </c>
      <c r="S554" t="str">
        <f t="shared" si="51"/>
        <v>technology</v>
      </c>
      <c r="T554" t="str">
        <f t="shared" si="52"/>
        <v>web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12">
        <f t="shared" si="49"/>
        <v>41927.511469907404</v>
      </c>
      <c r="Q555" s="12">
        <f t="shared" si="53"/>
        <v>41957.553136574068</v>
      </c>
      <c r="R555" s="11">
        <f t="shared" si="50"/>
        <v>20.5</v>
      </c>
      <c r="S555" t="str">
        <f t="shared" si="51"/>
        <v>technology</v>
      </c>
      <c r="T555" t="str">
        <f t="shared" si="52"/>
        <v>web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12">
        <f t="shared" si="49"/>
        <v>41901.476527777777</v>
      </c>
      <c r="Q556" s="12">
        <f t="shared" si="53"/>
        <v>41931.476527777777</v>
      </c>
      <c r="R556" s="11">
        <f t="shared" si="50"/>
        <v>64.36363636363636</v>
      </c>
      <c r="S556" t="str">
        <f t="shared" si="51"/>
        <v>technology</v>
      </c>
      <c r="T556" t="str">
        <f t="shared" si="52"/>
        <v>web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12">
        <f t="shared" si="49"/>
        <v>42503.145173611112</v>
      </c>
      <c r="Q557" s="12">
        <f t="shared" si="53"/>
        <v>42533.145173611112</v>
      </c>
      <c r="R557" s="11">
        <f t="shared" si="50"/>
        <v>0</v>
      </c>
      <c r="S557" t="str">
        <f t="shared" si="51"/>
        <v>technology</v>
      </c>
      <c r="T557" t="str">
        <f t="shared" si="52"/>
        <v>web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12">
        <f t="shared" si="49"/>
        <v>42345.651817129627</v>
      </c>
      <c r="Q558" s="12">
        <f t="shared" si="53"/>
        <v>42375.651817129627</v>
      </c>
      <c r="R558" s="11">
        <f t="shared" si="50"/>
        <v>200</v>
      </c>
      <c r="S558" t="str">
        <f t="shared" si="51"/>
        <v>technology</v>
      </c>
      <c r="T558" t="str">
        <f t="shared" si="52"/>
        <v>web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12">
        <f t="shared" si="49"/>
        <v>42676.733831018515</v>
      </c>
      <c r="Q559" s="12">
        <f t="shared" si="53"/>
        <v>42706.775497685179</v>
      </c>
      <c r="R559" s="11">
        <f t="shared" si="50"/>
        <v>68.3</v>
      </c>
      <c r="S559" t="str">
        <f t="shared" si="51"/>
        <v>technology</v>
      </c>
      <c r="T559" t="str">
        <f t="shared" si="52"/>
        <v>web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12">
        <f t="shared" si="49"/>
        <v>42057.674826388888</v>
      </c>
      <c r="Q560" s="12">
        <f t="shared" si="53"/>
        <v>42087.633159722223</v>
      </c>
      <c r="R560" s="11">
        <f t="shared" si="50"/>
        <v>0</v>
      </c>
      <c r="S560" t="str">
        <f t="shared" si="51"/>
        <v>technology</v>
      </c>
      <c r="T560" t="str">
        <f t="shared" si="52"/>
        <v>web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12">
        <f t="shared" si="49"/>
        <v>42321.074768518512</v>
      </c>
      <c r="Q561" s="12">
        <f t="shared" si="53"/>
        <v>42351.074768518512</v>
      </c>
      <c r="R561" s="11">
        <f t="shared" si="50"/>
        <v>50</v>
      </c>
      <c r="S561" t="str">
        <f t="shared" si="51"/>
        <v>technology</v>
      </c>
      <c r="T561" t="str">
        <f t="shared" si="52"/>
        <v>web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12">
        <f t="shared" si="49"/>
        <v>41960.563020833331</v>
      </c>
      <c r="Q562" s="12">
        <f t="shared" si="53"/>
        <v>41990.563020833331</v>
      </c>
      <c r="R562" s="11">
        <f t="shared" si="50"/>
        <v>4</v>
      </c>
      <c r="S562" t="str">
        <f t="shared" si="51"/>
        <v>technology</v>
      </c>
      <c r="T562" t="str">
        <f t="shared" si="52"/>
        <v>web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12">
        <f t="shared" si="49"/>
        <v>42268.450381944444</v>
      </c>
      <c r="Q563" s="12">
        <f t="shared" si="53"/>
        <v>42303.450381944444</v>
      </c>
      <c r="R563" s="11">
        <f t="shared" si="50"/>
        <v>27.5</v>
      </c>
      <c r="S563" t="str">
        <f t="shared" si="51"/>
        <v>technology</v>
      </c>
      <c r="T563" t="str">
        <f t="shared" si="52"/>
        <v>web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12">
        <f t="shared" si="49"/>
        <v>42692.18072916667</v>
      </c>
      <c r="Q564" s="12">
        <f t="shared" si="53"/>
        <v>42722.18072916667</v>
      </c>
      <c r="R564" s="11">
        <f t="shared" si="50"/>
        <v>0</v>
      </c>
      <c r="S564" t="str">
        <f t="shared" si="51"/>
        <v>technology</v>
      </c>
      <c r="T564" t="str">
        <f t="shared" si="52"/>
        <v>web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12">
        <f t="shared" si="49"/>
        <v>42021.861655092587</v>
      </c>
      <c r="Q565" s="12">
        <f t="shared" si="53"/>
        <v>42051.861655092587</v>
      </c>
      <c r="R565" s="11">
        <f t="shared" si="50"/>
        <v>34</v>
      </c>
      <c r="S565" t="str">
        <f t="shared" si="51"/>
        <v>technology</v>
      </c>
      <c r="T565" t="str">
        <f t="shared" si="52"/>
        <v>web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12">
        <f t="shared" si="49"/>
        <v>42411.734664351847</v>
      </c>
      <c r="Q566" s="12">
        <f t="shared" si="53"/>
        <v>42441.734664351847</v>
      </c>
      <c r="R566" s="11">
        <f t="shared" si="50"/>
        <v>1</v>
      </c>
      <c r="S566" t="str">
        <f t="shared" si="51"/>
        <v>technology</v>
      </c>
      <c r="T566" t="str">
        <f t="shared" si="52"/>
        <v>web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12">
        <f t="shared" si="49"/>
        <v>42165.576956018522</v>
      </c>
      <c r="Q567" s="12">
        <f t="shared" si="53"/>
        <v>42195.576956018522</v>
      </c>
      <c r="R567" s="11">
        <f t="shared" si="50"/>
        <v>0</v>
      </c>
      <c r="S567" t="str">
        <f t="shared" si="51"/>
        <v>technology</v>
      </c>
      <c r="T567" t="str">
        <f t="shared" si="52"/>
        <v>web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12">
        <f t="shared" si="49"/>
        <v>42535.476076388884</v>
      </c>
      <c r="Q568" s="12">
        <f t="shared" si="53"/>
        <v>42565.476076388884</v>
      </c>
      <c r="R568" s="11">
        <f t="shared" si="50"/>
        <v>1</v>
      </c>
      <c r="S568" t="str">
        <f t="shared" si="51"/>
        <v>technology</v>
      </c>
      <c r="T568" t="str">
        <f t="shared" si="52"/>
        <v>web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12">
        <f t="shared" si="49"/>
        <v>41975.634189814817</v>
      </c>
      <c r="Q569" s="12">
        <f t="shared" si="53"/>
        <v>42005.634189814817</v>
      </c>
      <c r="R569" s="11">
        <f t="shared" si="50"/>
        <v>0</v>
      </c>
      <c r="S569" t="str">
        <f t="shared" si="51"/>
        <v>technology</v>
      </c>
      <c r="T569" t="str">
        <f t="shared" si="52"/>
        <v>web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12">
        <f t="shared" si="49"/>
        <v>42348.713229166664</v>
      </c>
      <c r="Q570" s="12">
        <f t="shared" si="53"/>
        <v>42385.249999999993</v>
      </c>
      <c r="R570" s="11">
        <f t="shared" si="50"/>
        <v>49</v>
      </c>
      <c r="S570" t="str">
        <f t="shared" si="51"/>
        <v>technology</v>
      </c>
      <c r="T570" t="str">
        <f t="shared" si="52"/>
        <v>web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12">
        <f t="shared" si="49"/>
        <v>42340.639027777775</v>
      </c>
      <c r="Q571" s="12">
        <f t="shared" si="53"/>
        <v>42370.639027777775</v>
      </c>
      <c r="R571" s="11">
        <f t="shared" si="50"/>
        <v>20</v>
      </c>
      <c r="S571" t="str">
        <f t="shared" si="51"/>
        <v>technology</v>
      </c>
      <c r="T571" t="str">
        <f t="shared" si="52"/>
        <v>web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12">
        <f t="shared" si="49"/>
        <v>42388.589918981481</v>
      </c>
      <c r="Q572" s="12">
        <f t="shared" si="53"/>
        <v>42418.589918981481</v>
      </c>
      <c r="R572" s="11">
        <f t="shared" si="50"/>
        <v>142</v>
      </c>
      <c r="S572" t="str">
        <f t="shared" si="51"/>
        <v>technology</v>
      </c>
      <c r="T572" t="str">
        <f t="shared" si="52"/>
        <v>web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12">
        <f t="shared" si="49"/>
        <v>42192.607905092591</v>
      </c>
      <c r="Q573" s="12">
        <f t="shared" si="53"/>
        <v>42211.957638888889</v>
      </c>
      <c r="R573" s="11">
        <f t="shared" si="50"/>
        <v>53</v>
      </c>
      <c r="S573" t="str">
        <f t="shared" si="51"/>
        <v>technology</v>
      </c>
      <c r="T573" t="str">
        <f t="shared" si="52"/>
        <v>web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12">
        <f t="shared" si="49"/>
        <v>42282.507962962954</v>
      </c>
      <c r="Q574" s="12">
        <f t="shared" si="53"/>
        <v>42312.549629629626</v>
      </c>
      <c r="R574" s="11">
        <f t="shared" si="50"/>
        <v>0</v>
      </c>
      <c r="S574" t="str">
        <f t="shared" si="51"/>
        <v>technology</v>
      </c>
      <c r="T574" t="str">
        <f t="shared" si="52"/>
        <v>web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12">
        <f t="shared" si="49"/>
        <v>41962.841793981475</v>
      </c>
      <c r="Q575" s="12">
        <f t="shared" si="53"/>
        <v>42021.841666666667</v>
      </c>
      <c r="R575" s="11">
        <f t="shared" si="50"/>
        <v>38.444444444444443</v>
      </c>
      <c r="S575" t="str">
        <f t="shared" si="51"/>
        <v>technology</v>
      </c>
      <c r="T575" t="str">
        <f t="shared" si="52"/>
        <v>web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12">
        <f t="shared" si="49"/>
        <v>42632.235034722216</v>
      </c>
      <c r="Q576" s="12">
        <f t="shared" si="53"/>
        <v>42662.235034722216</v>
      </c>
      <c r="R576" s="11">
        <f t="shared" si="50"/>
        <v>20</v>
      </c>
      <c r="S576" t="str">
        <f t="shared" si="51"/>
        <v>technology</v>
      </c>
      <c r="T576" t="str">
        <f t="shared" si="52"/>
        <v>web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12">
        <f t="shared" si="49"/>
        <v>42138.484293981477</v>
      </c>
      <c r="Q577" s="12">
        <f t="shared" si="53"/>
        <v>42168.484293981477</v>
      </c>
      <c r="R577" s="11">
        <f t="shared" si="50"/>
        <v>64.75</v>
      </c>
      <c r="S577" t="str">
        <f t="shared" si="51"/>
        <v>technology</v>
      </c>
      <c r="T577" t="str">
        <f t="shared" si="52"/>
        <v>web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12">
        <f t="shared" si="49"/>
        <v>42031.263333333329</v>
      </c>
      <c r="Q578" s="12">
        <f t="shared" si="53"/>
        <v>42091.221666666665</v>
      </c>
      <c r="R578" s="11">
        <f t="shared" si="50"/>
        <v>1</v>
      </c>
      <c r="S578" t="str">
        <f t="shared" si="51"/>
        <v>technology</v>
      </c>
      <c r="T578" t="str">
        <f t="shared" si="52"/>
        <v>web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((E579/D579)*100)</f>
        <v>0.2</v>
      </c>
      <c r="P579" s="12">
        <f t="shared" ref="P579:P642" si="55">(((J579/60)/60)/24)+DATE(1970,1,1)+(-5/24)</f>
        <v>42450.380810185183</v>
      </c>
      <c r="Q579" s="12">
        <f t="shared" si="53"/>
        <v>42510.380810185183</v>
      </c>
      <c r="R579" s="11">
        <f t="shared" ref="R579:R642" si="56">IFERROR(E579/L579,0)</f>
        <v>10</v>
      </c>
      <c r="S579" t="str">
        <f t="shared" ref="S579:S642" si="57">LEFT(N579, SEARCH("/",N579,1)-1)</f>
        <v>technology</v>
      </c>
      <c r="T579" t="str">
        <f t="shared" ref="T579:T642" si="58">RIGHT(N579,LEN(N579)-SEARCH("/",N579))</f>
        <v>web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12">
        <f t="shared" si="55"/>
        <v>42230.370289351849</v>
      </c>
      <c r="Q580" s="12">
        <f t="shared" ref="Q580:Q643" si="59">(((I580/60)/60)/24)+DATE(1970,1,1)+(-5/24)</f>
        <v>42254.370289351849</v>
      </c>
      <c r="R580" s="11">
        <f t="shared" si="56"/>
        <v>2</v>
      </c>
      <c r="S580" t="str">
        <f t="shared" si="57"/>
        <v>technology</v>
      </c>
      <c r="T580" t="str">
        <f t="shared" si="58"/>
        <v>web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12">
        <f t="shared" si="55"/>
        <v>41968.643784722219</v>
      </c>
      <c r="Q581" s="12">
        <f t="shared" si="59"/>
        <v>41998.643784722219</v>
      </c>
      <c r="R581" s="11">
        <f t="shared" si="56"/>
        <v>35</v>
      </c>
      <c r="S581" t="str">
        <f t="shared" si="57"/>
        <v>technology</v>
      </c>
      <c r="T581" t="str">
        <f t="shared" si="58"/>
        <v>web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12">
        <f t="shared" si="55"/>
        <v>42605.699849537035</v>
      </c>
      <c r="Q582" s="12">
        <f t="shared" si="59"/>
        <v>42635.699849537035</v>
      </c>
      <c r="R582" s="11">
        <f t="shared" si="56"/>
        <v>1</v>
      </c>
      <c r="S582" t="str">
        <f t="shared" si="57"/>
        <v>technology</v>
      </c>
      <c r="T582" t="str">
        <f t="shared" si="58"/>
        <v>web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12">
        <f t="shared" si="55"/>
        <v>42187.804444444446</v>
      </c>
      <c r="Q583" s="12">
        <f t="shared" si="59"/>
        <v>42217.804444444446</v>
      </c>
      <c r="R583" s="11">
        <f t="shared" si="56"/>
        <v>0</v>
      </c>
      <c r="S583" t="str">
        <f t="shared" si="57"/>
        <v>technology</v>
      </c>
      <c r="T583" t="str">
        <f t="shared" si="58"/>
        <v>web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12">
        <f t="shared" si="55"/>
        <v>42055.531469907401</v>
      </c>
      <c r="Q584" s="12">
        <f t="shared" si="59"/>
        <v>42078.541666666664</v>
      </c>
      <c r="R584" s="11">
        <f t="shared" si="56"/>
        <v>0</v>
      </c>
      <c r="S584" t="str">
        <f t="shared" si="57"/>
        <v>technology</v>
      </c>
      <c r="T584" t="str">
        <f t="shared" si="58"/>
        <v>web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12">
        <f t="shared" si="55"/>
        <v>42052.730173611104</v>
      </c>
      <c r="Q585" s="12">
        <f t="shared" si="59"/>
        <v>42082.688506944447</v>
      </c>
      <c r="R585" s="11">
        <f t="shared" si="56"/>
        <v>1</v>
      </c>
      <c r="S585" t="str">
        <f t="shared" si="57"/>
        <v>technology</v>
      </c>
      <c r="T585" t="str">
        <f t="shared" si="58"/>
        <v>web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12">
        <f t="shared" si="55"/>
        <v>42049.508287037032</v>
      </c>
      <c r="Q586" s="12">
        <f t="shared" si="59"/>
        <v>42079.466620370367</v>
      </c>
      <c r="R586" s="11">
        <f t="shared" si="56"/>
        <v>5</v>
      </c>
      <c r="S586" t="str">
        <f t="shared" si="57"/>
        <v>technology</v>
      </c>
      <c r="T586" t="str">
        <f t="shared" si="58"/>
        <v>web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12">
        <f t="shared" si="55"/>
        <v>42283.182604166665</v>
      </c>
      <c r="Q587" s="12">
        <f t="shared" si="59"/>
        <v>42338.791666666664</v>
      </c>
      <c r="R587" s="11">
        <f t="shared" si="56"/>
        <v>0</v>
      </c>
      <c r="S587" t="str">
        <f t="shared" si="57"/>
        <v>technology</v>
      </c>
      <c r="T587" t="str">
        <f t="shared" si="58"/>
        <v>web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12">
        <f t="shared" si="55"/>
        <v>42020.645914351851</v>
      </c>
      <c r="Q588" s="12">
        <f t="shared" si="59"/>
        <v>42050.645914351851</v>
      </c>
      <c r="R588" s="11">
        <f t="shared" si="56"/>
        <v>14</v>
      </c>
      <c r="S588" t="str">
        <f t="shared" si="57"/>
        <v>technology</v>
      </c>
      <c r="T588" t="str">
        <f t="shared" si="58"/>
        <v>web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12">
        <f t="shared" si="55"/>
        <v>42080.548993055556</v>
      </c>
      <c r="Q589" s="12">
        <f t="shared" si="59"/>
        <v>42110.548993055556</v>
      </c>
      <c r="R589" s="11">
        <f t="shared" si="56"/>
        <v>389.28571428571428</v>
      </c>
      <c r="S589" t="str">
        <f t="shared" si="57"/>
        <v>technology</v>
      </c>
      <c r="T589" t="str">
        <f t="shared" si="58"/>
        <v>web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12">
        <f t="shared" si="55"/>
        <v>42631.56118055556</v>
      </c>
      <c r="Q590" s="12">
        <f t="shared" si="59"/>
        <v>42691.602847222217</v>
      </c>
      <c r="R590" s="11">
        <f t="shared" si="56"/>
        <v>150.5</v>
      </c>
      <c r="S590" t="str">
        <f t="shared" si="57"/>
        <v>technology</v>
      </c>
      <c r="T590" t="str">
        <f t="shared" si="58"/>
        <v>web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12">
        <f t="shared" si="55"/>
        <v>42178.406238425923</v>
      </c>
      <c r="Q591" s="12">
        <f t="shared" si="59"/>
        <v>42193.406238425923</v>
      </c>
      <c r="R591" s="11">
        <f t="shared" si="56"/>
        <v>1</v>
      </c>
      <c r="S591" t="str">
        <f t="shared" si="57"/>
        <v>technology</v>
      </c>
      <c r="T591" t="str">
        <f t="shared" si="58"/>
        <v>web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12">
        <f t="shared" si="55"/>
        <v>42377.34642361111</v>
      </c>
      <c r="Q592" s="12">
        <f t="shared" si="59"/>
        <v>42408.334027777775</v>
      </c>
      <c r="R592" s="11">
        <f t="shared" si="56"/>
        <v>24.777777777777779</v>
      </c>
      <c r="S592" t="str">
        <f t="shared" si="57"/>
        <v>technology</v>
      </c>
      <c r="T592" t="str">
        <f t="shared" si="58"/>
        <v>web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12">
        <f t="shared" si="55"/>
        <v>42177.334837962961</v>
      </c>
      <c r="Q593" s="12">
        <f t="shared" si="59"/>
        <v>42207.334837962961</v>
      </c>
      <c r="R593" s="11">
        <f t="shared" si="56"/>
        <v>30.5</v>
      </c>
      <c r="S593" t="str">
        <f t="shared" si="57"/>
        <v>technology</v>
      </c>
      <c r="T593" t="str">
        <f t="shared" si="58"/>
        <v>web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12">
        <f t="shared" si="55"/>
        <v>41946.023842592593</v>
      </c>
      <c r="Q594" s="12">
        <f t="shared" si="59"/>
        <v>41976.023842592585</v>
      </c>
      <c r="R594" s="11">
        <f t="shared" si="56"/>
        <v>250</v>
      </c>
      <c r="S594" t="str">
        <f t="shared" si="57"/>
        <v>technology</v>
      </c>
      <c r="T594" t="str">
        <f t="shared" si="58"/>
        <v>web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12">
        <f t="shared" si="55"/>
        <v>42070.469270833331</v>
      </c>
      <c r="Q595" s="12">
        <f t="shared" si="59"/>
        <v>42100.427604166667</v>
      </c>
      <c r="R595" s="11">
        <f t="shared" si="56"/>
        <v>16.428571428571427</v>
      </c>
      <c r="S595" t="str">
        <f t="shared" si="57"/>
        <v>technology</v>
      </c>
      <c r="T595" t="str">
        <f t="shared" si="58"/>
        <v>web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12">
        <f t="shared" si="55"/>
        <v>42446.571828703702</v>
      </c>
      <c r="Q596" s="12">
        <f t="shared" si="59"/>
        <v>42476.571828703702</v>
      </c>
      <c r="R596" s="11">
        <f t="shared" si="56"/>
        <v>13</v>
      </c>
      <c r="S596" t="str">
        <f t="shared" si="57"/>
        <v>technology</v>
      </c>
      <c r="T596" t="str">
        <f t="shared" si="58"/>
        <v>web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12">
        <f t="shared" si="55"/>
        <v>42082.861550925918</v>
      </c>
      <c r="Q597" s="12">
        <f t="shared" si="59"/>
        <v>42127.861550925918</v>
      </c>
      <c r="R597" s="11">
        <f t="shared" si="56"/>
        <v>53.25</v>
      </c>
      <c r="S597" t="str">
        <f t="shared" si="57"/>
        <v>technology</v>
      </c>
      <c r="T597" t="str">
        <f t="shared" si="58"/>
        <v>web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12">
        <f t="shared" si="55"/>
        <v>42646.688564814809</v>
      </c>
      <c r="Q598" s="12">
        <f t="shared" si="59"/>
        <v>42676.688564814809</v>
      </c>
      <c r="R598" s="11">
        <f t="shared" si="56"/>
        <v>3</v>
      </c>
      <c r="S598" t="str">
        <f t="shared" si="57"/>
        <v>technology</v>
      </c>
      <c r="T598" t="str">
        <f t="shared" si="58"/>
        <v>web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12">
        <f t="shared" si="55"/>
        <v>42545.496932870366</v>
      </c>
      <c r="Q599" s="12">
        <f t="shared" si="59"/>
        <v>42582.458333333336</v>
      </c>
      <c r="R599" s="11">
        <f t="shared" si="56"/>
        <v>10</v>
      </c>
      <c r="S599" t="str">
        <f t="shared" si="57"/>
        <v>technology</v>
      </c>
      <c r="T599" t="str">
        <f t="shared" si="58"/>
        <v>web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12">
        <f t="shared" si="55"/>
        <v>41947.793761574074</v>
      </c>
      <c r="Q600" s="12">
        <f t="shared" si="59"/>
        <v>41977.793761574074</v>
      </c>
      <c r="R600" s="11">
        <f t="shared" si="56"/>
        <v>121.42857142857143</v>
      </c>
      <c r="S600" t="str">
        <f t="shared" si="57"/>
        <v>technology</v>
      </c>
      <c r="T600" t="str">
        <f t="shared" si="58"/>
        <v>web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12">
        <f t="shared" si="55"/>
        <v>42047.604189814818</v>
      </c>
      <c r="Q601" s="12">
        <f t="shared" si="59"/>
        <v>42071.427777777775</v>
      </c>
      <c r="R601" s="11">
        <f t="shared" si="56"/>
        <v>15.5</v>
      </c>
      <c r="S601" t="str">
        <f t="shared" si="57"/>
        <v>technology</v>
      </c>
      <c r="T601" t="str">
        <f t="shared" si="58"/>
        <v>web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12">
        <f t="shared" si="55"/>
        <v>42073.589837962958</v>
      </c>
      <c r="Q602" s="12">
        <f t="shared" si="59"/>
        <v>42133.589837962958</v>
      </c>
      <c r="R602" s="11">
        <f t="shared" si="56"/>
        <v>100</v>
      </c>
      <c r="S602" t="str">
        <f t="shared" si="57"/>
        <v>technology</v>
      </c>
      <c r="T602" t="str">
        <f t="shared" si="58"/>
        <v>web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12">
        <f t="shared" si="55"/>
        <v>41969.64975694444</v>
      </c>
      <c r="Q603" s="12">
        <f t="shared" si="59"/>
        <v>41999.64975694444</v>
      </c>
      <c r="R603" s="11">
        <f t="shared" si="56"/>
        <v>23.333333333333332</v>
      </c>
      <c r="S603" t="str">
        <f t="shared" si="57"/>
        <v>technology</v>
      </c>
      <c r="T603" t="str">
        <f t="shared" si="58"/>
        <v>web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12">
        <f t="shared" si="55"/>
        <v>42143.585821759254</v>
      </c>
      <c r="Q604" s="12">
        <f t="shared" si="59"/>
        <v>42173.585821759254</v>
      </c>
      <c r="R604" s="11">
        <f t="shared" si="56"/>
        <v>0</v>
      </c>
      <c r="S604" t="str">
        <f t="shared" si="57"/>
        <v>technology</v>
      </c>
      <c r="T604" t="str">
        <f t="shared" si="58"/>
        <v>web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12">
        <f t="shared" si="55"/>
        <v>41835.430821759255</v>
      </c>
      <c r="Q605" s="12">
        <f t="shared" si="59"/>
        <v>41865.430821759255</v>
      </c>
      <c r="R605" s="11">
        <f t="shared" si="56"/>
        <v>45.386153846153846</v>
      </c>
      <c r="S605" t="str">
        <f t="shared" si="57"/>
        <v>technology</v>
      </c>
      <c r="T605" t="str">
        <f t="shared" si="58"/>
        <v>web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12">
        <f t="shared" si="55"/>
        <v>41848.827037037037</v>
      </c>
      <c r="Q606" s="12">
        <f t="shared" si="59"/>
        <v>41878.827037037037</v>
      </c>
      <c r="R606" s="11">
        <f t="shared" si="56"/>
        <v>0</v>
      </c>
      <c r="S606" t="str">
        <f t="shared" si="57"/>
        <v>technology</v>
      </c>
      <c r="T606" t="str">
        <f t="shared" si="58"/>
        <v>web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12">
        <f t="shared" si="55"/>
        <v>42194.14939814814</v>
      </c>
      <c r="Q607" s="12">
        <f t="shared" si="59"/>
        <v>42239.14939814814</v>
      </c>
      <c r="R607" s="11">
        <f t="shared" si="56"/>
        <v>16.375</v>
      </c>
      <c r="S607" t="str">
        <f t="shared" si="57"/>
        <v>technology</v>
      </c>
      <c r="T607" t="str">
        <f t="shared" si="58"/>
        <v>web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12">
        <f t="shared" si="55"/>
        <v>42102.442233796297</v>
      </c>
      <c r="Q608" s="12">
        <f t="shared" si="59"/>
        <v>42148.416666666664</v>
      </c>
      <c r="R608" s="11">
        <f t="shared" si="56"/>
        <v>10</v>
      </c>
      <c r="S608" t="str">
        <f t="shared" si="57"/>
        <v>technology</v>
      </c>
      <c r="T608" t="str">
        <f t="shared" si="58"/>
        <v>web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12">
        <f t="shared" si="55"/>
        <v>42300.617314814815</v>
      </c>
      <c r="Q609" s="12">
        <f t="shared" si="59"/>
        <v>42330.65898148148</v>
      </c>
      <c r="R609" s="11">
        <f t="shared" si="56"/>
        <v>0</v>
      </c>
      <c r="S609" t="str">
        <f t="shared" si="57"/>
        <v>technology</v>
      </c>
      <c r="T609" t="str">
        <f t="shared" si="58"/>
        <v>web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12">
        <f t="shared" si="55"/>
        <v>42140.712731481479</v>
      </c>
      <c r="Q610" s="12">
        <f t="shared" si="59"/>
        <v>42170.712731481479</v>
      </c>
      <c r="R610" s="11">
        <f t="shared" si="56"/>
        <v>292.2</v>
      </c>
      <c r="S610" t="str">
        <f t="shared" si="57"/>
        <v>technology</v>
      </c>
      <c r="T610" t="str">
        <f t="shared" si="58"/>
        <v>web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12">
        <f t="shared" si="55"/>
        <v>42306.825740740744</v>
      </c>
      <c r="Q611" s="12">
        <f t="shared" si="59"/>
        <v>42336.867407407401</v>
      </c>
      <c r="R611" s="11">
        <f t="shared" si="56"/>
        <v>5</v>
      </c>
      <c r="S611" t="str">
        <f t="shared" si="57"/>
        <v>technology</v>
      </c>
      <c r="T611" t="str">
        <f t="shared" si="58"/>
        <v>web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12">
        <f t="shared" si="55"/>
        <v>42086.622523148144</v>
      </c>
      <c r="Q612" s="12">
        <f t="shared" si="59"/>
        <v>42116.622523148144</v>
      </c>
      <c r="R612" s="11">
        <f t="shared" si="56"/>
        <v>0</v>
      </c>
      <c r="S612" t="str">
        <f t="shared" si="57"/>
        <v>technology</v>
      </c>
      <c r="T612" t="str">
        <f t="shared" si="58"/>
        <v>web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12">
        <f t="shared" si="55"/>
        <v>42328.352280092593</v>
      </c>
      <c r="Q613" s="12">
        <f t="shared" si="59"/>
        <v>42388.352280092593</v>
      </c>
      <c r="R613" s="11">
        <f t="shared" si="56"/>
        <v>0</v>
      </c>
      <c r="S613" t="str">
        <f t="shared" si="57"/>
        <v>technology</v>
      </c>
      <c r="T613" t="str">
        <f t="shared" si="58"/>
        <v>web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12">
        <f t="shared" si="55"/>
        <v>42584.823449074065</v>
      </c>
      <c r="Q614" s="12">
        <f t="shared" si="59"/>
        <v>42614.823449074065</v>
      </c>
      <c r="R614" s="11">
        <f t="shared" si="56"/>
        <v>0</v>
      </c>
      <c r="S614" t="str">
        <f t="shared" si="57"/>
        <v>technology</v>
      </c>
      <c r="T614" t="str">
        <f t="shared" si="58"/>
        <v>web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12">
        <f t="shared" si="55"/>
        <v>42247.288425925923</v>
      </c>
      <c r="Q615" s="12">
        <f t="shared" si="59"/>
        <v>42277.999305555553</v>
      </c>
      <c r="R615" s="11">
        <f t="shared" si="56"/>
        <v>105.93388429752066</v>
      </c>
      <c r="S615" t="str">
        <f t="shared" si="57"/>
        <v>technology</v>
      </c>
      <c r="T615" t="str">
        <f t="shared" si="58"/>
        <v>web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12">
        <f t="shared" si="55"/>
        <v>42514.853472222218</v>
      </c>
      <c r="Q616" s="12">
        <f t="shared" si="59"/>
        <v>42544.853472222218</v>
      </c>
      <c r="R616" s="11">
        <f t="shared" si="56"/>
        <v>0</v>
      </c>
      <c r="S616" t="str">
        <f t="shared" si="57"/>
        <v>technology</v>
      </c>
      <c r="T616" t="str">
        <f t="shared" si="58"/>
        <v>web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12">
        <f t="shared" si="55"/>
        <v>42241.913877314808</v>
      </c>
      <c r="Q617" s="12">
        <f t="shared" si="59"/>
        <v>42271.913877314808</v>
      </c>
      <c r="R617" s="11">
        <f t="shared" si="56"/>
        <v>0</v>
      </c>
      <c r="S617" t="str">
        <f t="shared" si="57"/>
        <v>technology</v>
      </c>
      <c r="T617" t="str">
        <f t="shared" si="58"/>
        <v>web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12">
        <f t="shared" si="55"/>
        <v>42761.167905092596</v>
      </c>
      <c r="Q618" s="12">
        <f t="shared" si="59"/>
        <v>42791.167905092596</v>
      </c>
      <c r="R618" s="11">
        <f t="shared" si="56"/>
        <v>0</v>
      </c>
      <c r="S618" t="str">
        <f t="shared" si="57"/>
        <v>technology</v>
      </c>
      <c r="T618" t="str">
        <f t="shared" si="58"/>
        <v>web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12">
        <f t="shared" si="55"/>
        <v>42087.134756944441</v>
      </c>
      <c r="Q619" s="12">
        <f t="shared" si="59"/>
        <v>42132.134756944441</v>
      </c>
      <c r="R619" s="11">
        <f t="shared" si="56"/>
        <v>20</v>
      </c>
      <c r="S619" t="str">
        <f t="shared" si="57"/>
        <v>technology</v>
      </c>
      <c r="T619" t="str">
        <f t="shared" si="58"/>
        <v>web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12">
        <f t="shared" si="55"/>
        <v>42317.60188657407</v>
      </c>
      <c r="Q620" s="12">
        <f t="shared" si="59"/>
        <v>42347.60188657407</v>
      </c>
      <c r="R620" s="11">
        <f t="shared" si="56"/>
        <v>0</v>
      </c>
      <c r="S620" t="str">
        <f t="shared" si="57"/>
        <v>technology</v>
      </c>
      <c r="T620" t="str">
        <f t="shared" si="58"/>
        <v>web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12">
        <f t="shared" si="55"/>
        <v>41908.442013888889</v>
      </c>
      <c r="Q621" s="12">
        <f t="shared" si="59"/>
        <v>41968.483680555553</v>
      </c>
      <c r="R621" s="11">
        <f t="shared" si="56"/>
        <v>1</v>
      </c>
      <c r="S621" t="str">
        <f t="shared" si="57"/>
        <v>technology</v>
      </c>
      <c r="T621" t="str">
        <f t="shared" si="58"/>
        <v>web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12">
        <f t="shared" si="55"/>
        <v>41831.508541666662</v>
      </c>
      <c r="Q622" s="12">
        <f t="shared" si="59"/>
        <v>41876.508541666662</v>
      </c>
      <c r="R622" s="11">
        <f t="shared" si="56"/>
        <v>300</v>
      </c>
      <c r="S622" t="str">
        <f t="shared" si="57"/>
        <v>technology</v>
      </c>
      <c r="T622" t="str">
        <f t="shared" si="58"/>
        <v>web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12">
        <f t="shared" si="55"/>
        <v>42528.779363425921</v>
      </c>
      <c r="Q623" s="12">
        <f t="shared" si="59"/>
        <v>42558.779363425921</v>
      </c>
      <c r="R623" s="11">
        <f t="shared" si="56"/>
        <v>87</v>
      </c>
      <c r="S623" t="str">
        <f t="shared" si="57"/>
        <v>technology</v>
      </c>
      <c r="T623" t="str">
        <f t="shared" si="58"/>
        <v>web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12">
        <f t="shared" si="55"/>
        <v>42532.566412037035</v>
      </c>
      <c r="Q624" s="12">
        <f t="shared" si="59"/>
        <v>42552.566412037035</v>
      </c>
      <c r="R624" s="11">
        <f t="shared" si="56"/>
        <v>37.888888888888886</v>
      </c>
      <c r="S624" t="str">
        <f t="shared" si="57"/>
        <v>technology</v>
      </c>
      <c r="T624" t="str">
        <f t="shared" si="58"/>
        <v>web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12">
        <f t="shared" si="55"/>
        <v>42121.800891203697</v>
      </c>
      <c r="Q625" s="12">
        <f t="shared" si="59"/>
        <v>42151.800891203697</v>
      </c>
      <c r="R625" s="11">
        <f t="shared" si="56"/>
        <v>0</v>
      </c>
      <c r="S625" t="str">
        <f t="shared" si="57"/>
        <v>technology</v>
      </c>
      <c r="T625" t="str">
        <f t="shared" si="58"/>
        <v>web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12">
        <f t="shared" si="55"/>
        <v>42108.78056712963</v>
      </c>
      <c r="Q626" s="12">
        <f t="shared" si="59"/>
        <v>42138.78056712963</v>
      </c>
      <c r="R626" s="11">
        <f t="shared" si="56"/>
        <v>0</v>
      </c>
      <c r="S626" t="str">
        <f t="shared" si="57"/>
        <v>technology</v>
      </c>
      <c r="T626" t="str">
        <f t="shared" si="58"/>
        <v>web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12">
        <f t="shared" si="55"/>
        <v>42790.687233796292</v>
      </c>
      <c r="Q627" s="12">
        <f t="shared" si="59"/>
        <v>42820.645567129628</v>
      </c>
      <c r="R627" s="11">
        <f t="shared" si="56"/>
        <v>0</v>
      </c>
      <c r="S627" t="str">
        <f t="shared" si="57"/>
        <v>technology</v>
      </c>
      <c r="T627" t="str">
        <f t="shared" si="58"/>
        <v>web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12">
        <f t="shared" si="55"/>
        <v>42198.351145833331</v>
      </c>
      <c r="Q628" s="12">
        <f t="shared" si="59"/>
        <v>42231.348611111105</v>
      </c>
      <c r="R628" s="11">
        <f t="shared" si="56"/>
        <v>111.41025641025641</v>
      </c>
      <c r="S628" t="str">
        <f t="shared" si="57"/>
        <v>technology</v>
      </c>
      <c r="T628" t="str">
        <f t="shared" si="58"/>
        <v>web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12">
        <f t="shared" si="55"/>
        <v>42384.098506944443</v>
      </c>
      <c r="Q629" s="12">
        <f t="shared" si="59"/>
        <v>42443.749999999993</v>
      </c>
      <c r="R629" s="11">
        <f t="shared" si="56"/>
        <v>90</v>
      </c>
      <c r="S629" t="str">
        <f t="shared" si="57"/>
        <v>technology</v>
      </c>
      <c r="T629" t="str">
        <f t="shared" si="58"/>
        <v>web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12">
        <f t="shared" si="55"/>
        <v>41803.484456018516</v>
      </c>
      <c r="Q630" s="12">
        <f t="shared" si="59"/>
        <v>41833.484456018516</v>
      </c>
      <c r="R630" s="11">
        <f t="shared" si="56"/>
        <v>0</v>
      </c>
      <c r="S630" t="str">
        <f t="shared" si="57"/>
        <v>technology</v>
      </c>
      <c r="T630" t="str">
        <f t="shared" si="58"/>
        <v>web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12">
        <f t="shared" si="55"/>
        <v>42474.429490740738</v>
      </c>
      <c r="Q631" s="12">
        <f t="shared" si="59"/>
        <v>42504.429490740738</v>
      </c>
      <c r="R631" s="11">
        <f t="shared" si="56"/>
        <v>116.66666666666667</v>
      </c>
      <c r="S631" t="str">
        <f t="shared" si="57"/>
        <v>technology</v>
      </c>
      <c r="T631" t="str">
        <f t="shared" si="58"/>
        <v>web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12">
        <f t="shared" si="55"/>
        <v>42223.411122685182</v>
      </c>
      <c r="Q632" s="12">
        <f t="shared" si="59"/>
        <v>42253.006944444445</v>
      </c>
      <c r="R632" s="11">
        <f t="shared" si="56"/>
        <v>10</v>
      </c>
      <c r="S632" t="str">
        <f t="shared" si="57"/>
        <v>technology</v>
      </c>
      <c r="T632" t="str">
        <f t="shared" si="58"/>
        <v>web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12">
        <f t="shared" si="55"/>
        <v>42489.563993055555</v>
      </c>
      <c r="Q633" s="12">
        <f t="shared" si="59"/>
        <v>42518.563993055555</v>
      </c>
      <c r="R633" s="11">
        <f t="shared" si="56"/>
        <v>76.666666666666671</v>
      </c>
      <c r="S633" t="str">
        <f t="shared" si="57"/>
        <v>technology</v>
      </c>
      <c r="T633" t="str">
        <f t="shared" si="58"/>
        <v>web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12">
        <f t="shared" si="55"/>
        <v>42303.450983796291</v>
      </c>
      <c r="Q634" s="12">
        <f t="shared" si="59"/>
        <v>42333.492650462962</v>
      </c>
      <c r="R634" s="11">
        <f t="shared" si="56"/>
        <v>0</v>
      </c>
      <c r="S634" t="str">
        <f t="shared" si="57"/>
        <v>technology</v>
      </c>
      <c r="T634" t="str">
        <f t="shared" si="58"/>
        <v>web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12">
        <f t="shared" si="55"/>
        <v>42507.090995370374</v>
      </c>
      <c r="Q635" s="12">
        <f t="shared" si="59"/>
        <v>42538.749999999993</v>
      </c>
      <c r="R635" s="11">
        <f t="shared" si="56"/>
        <v>49.8</v>
      </c>
      <c r="S635" t="str">
        <f t="shared" si="57"/>
        <v>technology</v>
      </c>
      <c r="T635" t="str">
        <f t="shared" si="58"/>
        <v>web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12">
        <f t="shared" si="55"/>
        <v>42031.720243055555</v>
      </c>
      <c r="Q636" s="12">
        <f t="shared" si="59"/>
        <v>42061.720243055555</v>
      </c>
      <c r="R636" s="11">
        <f t="shared" si="56"/>
        <v>1</v>
      </c>
      <c r="S636" t="str">
        <f t="shared" si="57"/>
        <v>technology</v>
      </c>
      <c r="T636" t="str">
        <f t="shared" si="58"/>
        <v>web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12">
        <f t="shared" si="55"/>
        <v>42075.883819444447</v>
      </c>
      <c r="Q637" s="12">
        <f t="shared" si="59"/>
        <v>42105.883819444447</v>
      </c>
      <c r="R637" s="11">
        <f t="shared" si="56"/>
        <v>2</v>
      </c>
      <c r="S637" t="str">
        <f t="shared" si="57"/>
        <v>technology</v>
      </c>
      <c r="T637" t="str">
        <f t="shared" si="58"/>
        <v>web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12">
        <f t="shared" si="55"/>
        <v>42131.247106481482</v>
      </c>
      <c r="Q638" s="12">
        <f t="shared" si="59"/>
        <v>42161.240972222215</v>
      </c>
      <c r="R638" s="11">
        <f t="shared" si="56"/>
        <v>4</v>
      </c>
      <c r="S638" t="str">
        <f t="shared" si="57"/>
        <v>technology</v>
      </c>
      <c r="T638" t="str">
        <f t="shared" si="58"/>
        <v>web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12">
        <f t="shared" si="55"/>
        <v>42762.75368055555</v>
      </c>
      <c r="Q639" s="12">
        <f t="shared" si="59"/>
        <v>42791.75277777778</v>
      </c>
      <c r="R639" s="11">
        <f t="shared" si="56"/>
        <v>0</v>
      </c>
      <c r="S639" t="str">
        <f t="shared" si="57"/>
        <v>technology</v>
      </c>
      <c r="T639" t="str">
        <f t="shared" si="58"/>
        <v>web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12">
        <f t="shared" si="55"/>
        <v>42759.384976851848</v>
      </c>
      <c r="Q640" s="12">
        <f t="shared" si="59"/>
        <v>42819.343310185184</v>
      </c>
      <c r="R640" s="11">
        <f t="shared" si="56"/>
        <v>3</v>
      </c>
      <c r="S640" t="str">
        <f t="shared" si="57"/>
        <v>technology</v>
      </c>
      <c r="T640" t="str">
        <f t="shared" si="58"/>
        <v>web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12">
        <f t="shared" si="55"/>
        <v>41865.374942129631</v>
      </c>
      <c r="Q641" s="12">
        <f t="shared" si="59"/>
        <v>41925.374942129631</v>
      </c>
      <c r="R641" s="11">
        <f t="shared" si="56"/>
        <v>1</v>
      </c>
      <c r="S641" t="str">
        <f t="shared" si="57"/>
        <v>technology</v>
      </c>
      <c r="T641" t="str">
        <f t="shared" si="58"/>
        <v>web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12">
        <f t="shared" si="55"/>
        <v>42683.21197916667</v>
      </c>
      <c r="Q642" s="12">
        <f t="shared" si="59"/>
        <v>42698.749999999993</v>
      </c>
      <c r="R642" s="11">
        <f t="shared" si="56"/>
        <v>50.5</v>
      </c>
      <c r="S642" t="str">
        <f t="shared" si="57"/>
        <v>technology</v>
      </c>
      <c r="T642" t="str">
        <f t="shared" si="58"/>
        <v>wearables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((E643/D643)*100)</f>
        <v>119.16249999999999</v>
      </c>
      <c r="P643" s="12">
        <f t="shared" ref="P643:P706" si="61">(((J643/60)/60)/24)+DATE(1970,1,1)+(-5/24)</f>
        <v>42199.361666666664</v>
      </c>
      <c r="Q643" s="12">
        <f t="shared" si="59"/>
        <v>42229.361666666664</v>
      </c>
      <c r="R643" s="11">
        <f t="shared" ref="R643:R706" si="62">IFERROR(E643/L643,0)</f>
        <v>151.31746031746033</v>
      </c>
      <c r="S643" t="str">
        <f t="shared" ref="S643:S706" si="63">LEFT(N643, SEARCH("/",N643,1)-1)</f>
        <v>technology</v>
      </c>
      <c r="T643" t="str">
        <f t="shared" ref="T643:T706" si="64">RIGHT(N643,LEN(N643)-SEARCH("/",N643))</f>
        <v>wearables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12">
        <f t="shared" si="61"/>
        <v>42199.442986111106</v>
      </c>
      <c r="Q644" s="12">
        <f t="shared" ref="Q644:Q707" si="65">(((I644/60)/60)/24)+DATE(1970,1,1)+(-5/24)</f>
        <v>42235.442986111106</v>
      </c>
      <c r="R644" s="11">
        <f t="shared" si="62"/>
        <v>134.3592456301748</v>
      </c>
      <c r="S644" t="str">
        <f t="shared" si="63"/>
        <v>technology</v>
      </c>
      <c r="T644" t="str">
        <f t="shared" si="64"/>
        <v>wearables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12">
        <f t="shared" si="61"/>
        <v>42100.43373842592</v>
      </c>
      <c r="Q645" s="12">
        <f t="shared" si="65"/>
        <v>42155.43373842592</v>
      </c>
      <c r="R645" s="11">
        <f t="shared" si="62"/>
        <v>174.02631578947367</v>
      </c>
      <c r="S645" t="str">
        <f t="shared" si="63"/>
        <v>technology</v>
      </c>
      <c r="T645" t="str">
        <f t="shared" si="64"/>
        <v>wearables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12">
        <f t="shared" si="61"/>
        <v>41898.457627314812</v>
      </c>
      <c r="Q646" s="12">
        <f t="shared" si="65"/>
        <v>41940.833333333328</v>
      </c>
      <c r="R646" s="11">
        <f t="shared" si="62"/>
        <v>73.486268364348675</v>
      </c>
      <c r="S646" t="str">
        <f t="shared" si="63"/>
        <v>technology</v>
      </c>
      <c r="T646" t="str">
        <f t="shared" si="64"/>
        <v>wearables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12">
        <f t="shared" si="61"/>
        <v>42563.817986111106</v>
      </c>
      <c r="Q647" s="12">
        <f t="shared" si="65"/>
        <v>42593.817986111106</v>
      </c>
      <c r="R647" s="11">
        <f t="shared" si="62"/>
        <v>23.518987341772153</v>
      </c>
      <c r="S647" t="str">
        <f t="shared" si="63"/>
        <v>technology</v>
      </c>
      <c r="T647" t="str">
        <f t="shared" si="64"/>
        <v>wearables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12">
        <f t="shared" si="61"/>
        <v>41832.644293981481</v>
      </c>
      <c r="Q648" s="12">
        <f t="shared" si="65"/>
        <v>41862.644293981481</v>
      </c>
      <c r="R648" s="11">
        <f t="shared" si="62"/>
        <v>39.074444444444445</v>
      </c>
      <c r="S648" t="str">
        <f t="shared" si="63"/>
        <v>technology</v>
      </c>
      <c r="T648" t="str">
        <f t="shared" si="64"/>
        <v>wearables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12">
        <f t="shared" si="61"/>
        <v>42416.559594907405</v>
      </c>
      <c r="Q649" s="12">
        <f t="shared" si="65"/>
        <v>42446.517928240741</v>
      </c>
      <c r="R649" s="11">
        <f t="shared" si="62"/>
        <v>125.94117647058823</v>
      </c>
      <c r="S649" t="str">
        <f t="shared" si="63"/>
        <v>technology</v>
      </c>
      <c r="T649" t="str">
        <f t="shared" si="64"/>
        <v>wearables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12">
        <f t="shared" si="61"/>
        <v>41891.485046296293</v>
      </c>
      <c r="Q650" s="12">
        <f t="shared" si="65"/>
        <v>41926.485046296293</v>
      </c>
      <c r="R650" s="11">
        <f t="shared" si="62"/>
        <v>1644</v>
      </c>
      <c r="S650" t="str">
        <f t="shared" si="63"/>
        <v>technology</v>
      </c>
      <c r="T650" t="str">
        <f t="shared" si="64"/>
        <v>wearables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12">
        <f t="shared" si="61"/>
        <v>41877.703854166662</v>
      </c>
      <c r="Q651" s="12">
        <f t="shared" si="65"/>
        <v>41898.703854166662</v>
      </c>
      <c r="R651" s="11">
        <f t="shared" si="62"/>
        <v>42.670731707317074</v>
      </c>
      <c r="S651" t="str">
        <f t="shared" si="63"/>
        <v>technology</v>
      </c>
      <c r="T651" t="str">
        <f t="shared" si="64"/>
        <v>wearables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12">
        <f t="shared" si="61"/>
        <v>41931.828518518516</v>
      </c>
      <c r="Q652" s="12">
        <f t="shared" si="65"/>
        <v>41991.870185185187</v>
      </c>
      <c r="R652" s="11">
        <f t="shared" si="62"/>
        <v>35.125</v>
      </c>
      <c r="S652" t="str">
        <f t="shared" si="63"/>
        <v>technology</v>
      </c>
      <c r="T652" t="str">
        <f t="shared" si="64"/>
        <v>wearables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12">
        <f t="shared" si="61"/>
        <v>41955.809155092589</v>
      </c>
      <c r="Q653" s="12">
        <f t="shared" si="65"/>
        <v>41985.809155092589</v>
      </c>
      <c r="R653" s="11">
        <f t="shared" si="62"/>
        <v>239.35238095238094</v>
      </c>
      <c r="S653" t="str">
        <f t="shared" si="63"/>
        <v>technology</v>
      </c>
      <c r="T653" t="str">
        <f t="shared" si="64"/>
        <v>wearables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12">
        <f t="shared" si="61"/>
        <v>42675.482060185182</v>
      </c>
      <c r="Q654" s="12">
        <f t="shared" si="65"/>
        <v>42705.523726851847</v>
      </c>
      <c r="R654" s="11">
        <f t="shared" si="62"/>
        <v>107.64285714285714</v>
      </c>
      <c r="S654" t="str">
        <f t="shared" si="63"/>
        <v>technology</v>
      </c>
      <c r="T654" t="str">
        <f t="shared" si="64"/>
        <v>wearables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12">
        <f t="shared" si="61"/>
        <v>42199.410185185181</v>
      </c>
      <c r="Q655" s="12">
        <f t="shared" si="65"/>
        <v>42236.410185185181</v>
      </c>
      <c r="R655" s="11">
        <f t="shared" si="62"/>
        <v>95.830623306233065</v>
      </c>
      <c r="S655" t="str">
        <f t="shared" si="63"/>
        <v>technology</v>
      </c>
      <c r="T655" t="str">
        <f t="shared" si="64"/>
        <v>wearables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12">
        <f t="shared" si="61"/>
        <v>42163.748993055553</v>
      </c>
      <c r="Q656" s="12">
        <f t="shared" si="65"/>
        <v>42193.748993055553</v>
      </c>
      <c r="R656" s="11">
        <f t="shared" si="62"/>
        <v>31.663376110562684</v>
      </c>
      <c r="S656" t="str">
        <f t="shared" si="63"/>
        <v>technology</v>
      </c>
      <c r="T656" t="str">
        <f t="shared" si="64"/>
        <v>wearables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12">
        <f t="shared" si="61"/>
        <v>42045.748981481483</v>
      </c>
      <c r="Q657" s="12">
        <f t="shared" si="65"/>
        <v>42075.707314814812</v>
      </c>
      <c r="R657" s="11">
        <f t="shared" si="62"/>
        <v>42.886861313868614</v>
      </c>
      <c r="S657" t="str">
        <f t="shared" si="63"/>
        <v>technology</v>
      </c>
      <c r="T657" t="str">
        <f t="shared" si="64"/>
        <v>wearables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12">
        <f t="shared" si="61"/>
        <v>42417.596284722218</v>
      </c>
      <c r="Q658" s="12">
        <f t="shared" si="65"/>
        <v>42477.554618055547</v>
      </c>
      <c r="R658" s="11">
        <f t="shared" si="62"/>
        <v>122.73563218390805</v>
      </c>
      <c r="S658" t="str">
        <f t="shared" si="63"/>
        <v>technology</v>
      </c>
      <c r="T658" t="str">
        <f t="shared" si="64"/>
        <v>wearables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12">
        <f t="shared" si="61"/>
        <v>42331.637407407405</v>
      </c>
      <c r="Q659" s="12">
        <f t="shared" si="65"/>
        <v>42361.637407407405</v>
      </c>
      <c r="R659" s="11">
        <f t="shared" si="62"/>
        <v>190.45454545454547</v>
      </c>
      <c r="S659" t="str">
        <f t="shared" si="63"/>
        <v>technology</v>
      </c>
      <c r="T659" t="str">
        <f t="shared" si="64"/>
        <v>wearables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12">
        <f t="shared" si="61"/>
        <v>42178.952418981477</v>
      </c>
      <c r="Q660" s="12">
        <f t="shared" si="65"/>
        <v>42211.541666666664</v>
      </c>
      <c r="R660" s="11">
        <f t="shared" si="62"/>
        <v>109.33695652173913</v>
      </c>
      <c r="S660" t="str">
        <f t="shared" si="63"/>
        <v>technology</v>
      </c>
      <c r="T660" t="str">
        <f t="shared" si="64"/>
        <v>wearables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12">
        <f t="shared" si="61"/>
        <v>42209.385358796295</v>
      </c>
      <c r="Q661" s="12">
        <f t="shared" si="65"/>
        <v>42239.385358796295</v>
      </c>
      <c r="R661" s="11">
        <f t="shared" si="62"/>
        <v>143.66666666666666</v>
      </c>
      <c r="S661" t="str">
        <f t="shared" si="63"/>
        <v>technology</v>
      </c>
      <c r="T661" t="str">
        <f t="shared" si="64"/>
        <v>wearables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12">
        <f t="shared" si="61"/>
        <v>41922.533321759256</v>
      </c>
      <c r="Q662" s="12">
        <f t="shared" si="65"/>
        <v>41952.574988425928</v>
      </c>
      <c r="R662" s="11">
        <f t="shared" si="62"/>
        <v>84.944444444444443</v>
      </c>
      <c r="S662" t="str">
        <f t="shared" si="63"/>
        <v>technology</v>
      </c>
      <c r="T662" t="str">
        <f t="shared" si="64"/>
        <v>wearables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12">
        <f t="shared" si="61"/>
        <v>42636.437025462961</v>
      </c>
      <c r="Q663" s="12">
        <f t="shared" si="65"/>
        <v>42666.437025462961</v>
      </c>
      <c r="R663" s="11">
        <f t="shared" si="62"/>
        <v>10.555555555555555</v>
      </c>
      <c r="S663" t="str">
        <f t="shared" si="63"/>
        <v>technology</v>
      </c>
      <c r="T663" t="str">
        <f t="shared" si="64"/>
        <v>wearables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12">
        <f t="shared" si="61"/>
        <v>41990.229710648149</v>
      </c>
      <c r="Q664" s="12">
        <f t="shared" si="65"/>
        <v>42020.229710648149</v>
      </c>
      <c r="R664" s="11">
        <f t="shared" si="62"/>
        <v>39</v>
      </c>
      <c r="S664" t="str">
        <f t="shared" si="63"/>
        <v>technology</v>
      </c>
      <c r="T664" t="str">
        <f t="shared" si="64"/>
        <v>wearables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12">
        <f t="shared" si="61"/>
        <v>42173.634907407402</v>
      </c>
      <c r="Q665" s="12">
        <f t="shared" si="65"/>
        <v>42203.634907407402</v>
      </c>
      <c r="R665" s="11">
        <f t="shared" si="62"/>
        <v>100</v>
      </c>
      <c r="S665" t="str">
        <f t="shared" si="63"/>
        <v>technology</v>
      </c>
      <c r="T665" t="str">
        <f t="shared" si="64"/>
        <v>wearables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12">
        <f t="shared" si="61"/>
        <v>42077.458043981482</v>
      </c>
      <c r="Q666" s="12">
        <f t="shared" si="65"/>
        <v>42107.458043981482</v>
      </c>
      <c r="R666" s="11">
        <f t="shared" si="62"/>
        <v>31.172413793103448</v>
      </c>
      <c r="S666" t="str">
        <f t="shared" si="63"/>
        <v>technology</v>
      </c>
      <c r="T666" t="str">
        <f t="shared" si="64"/>
        <v>wearables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12">
        <f t="shared" si="61"/>
        <v>42688.503020833326</v>
      </c>
      <c r="Q667" s="12">
        <f t="shared" si="65"/>
        <v>42748.503020833326</v>
      </c>
      <c r="R667" s="11">
        <f t="shared" si="62"/>
        <v>155.33333333333334</v>
      </c>
      <c r="S667" t="str">
        <f t="shared" si="63"/>
        <v>technology</v>
      </c>
      <c r="T667" t="str">
        <f t="shared" si="64"/>
        <v>wearables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12">
        <f t="shared" si="61"/>
        <v>41838.623819444445</v>
      </c>
      <c r="Q668" s="12">
        <f t="shared" si="65"/>
        <v>41868.623819444445</v>
      </c>
      <c r="R668" s="11">
        <f t="shared" si="62"/>
        <v>2</v>
      </c>
      <c r="S668" t="str">
        <f t="shared" si="63"/>
        <v>technology</v>
      </c>
      <c r="T668" t="str">
        <f t="shared" si="64"/>
        <v>wearables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12">
        <f t="shared" si="61"/>
        <v>42632.165081018517</v>
      </c>
      <c r="Q669" s="12">
        <f t="shared" si="65"/>
        <v>42672.165081018517</v>
      </c>
      <c r="R669" s="11">
        <f t="shared" si="62"/>
        <v>178.92857142857142</v>
      </c>
      <c r="S669" t="str">
        <f t="shared" si="63"/>
        <v>technology</v>
      </c>
      <c r="T669" t="str">
        <f t="shared" si="64"/>
        <v>wearables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12">
        <f t="shared" si="61"/>
        <v>42090.622939814813</v>
      </c>
      <c r="Q670" s="12">
        <f t="shared" si="65"/>
        <v>42135.622939814813</v>
      </c>
      <c r="R670" s="11">
        <f t="shared" si="62"/>
        <v>27.36</v>
      </c>
      <c r="S670" t="str">
        <f t="shared" si="63"/>
        <v>technology</v>
      </c>
      <c r="T670" t="str">
        <f t="shared" si="64"/>
        <v>wearables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12">
        <f t="shared" si="61"/>
        <v>42527.417337962957</v>
      </c>
      <c r="Q671" s="12">
        <f t="shared" si="65"/>
        <v>42557.417337962957</v>
      </c>
      <c r="R671" s="11">
        <f t="shared" si="62"/>
        <v>1536.25</v>
      </c>
      <c r="S671" t="str">
        <f t="shared" si="63"/>
        <v>technology</v>
      </c>
      <c r="T671" t="str">
        <f t="shared" si="64"/>
        <v>wearables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12">
        <f t="shared" si="61"/>
        <v>42506.501388888886</v>
      </c>
      <c r="Q672" s="12">
        <f t="shared" si="65"/>
        <v>42540.131944444445</v>
      </c>
      <c r="R672" s="11">
        <f t="shared" si="62"/>
        <v>84.99677419354839</v>
      </c>
      <c r="S672" t="str">
        <f t="shared" si="63"/>
        <v>technology</v>
      </c>
      <c r="T672" t="str">
        <f t="shared" si="64"/>
        <v>wearables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12">
        <f t="shared" si="61"/>
        <v>41984.484398148146</v>
      </c>
      <c r="Q673" s="12">
        <f t="shared" si="65"/>
        <v>42017.958333333336</v>
      </c>
      <c r="R673" s="11">
        <f t="shared" si="62"/>
        <v>788.5333333333333</v>
      </c>
      <c r="S673" t="str">
        <f t="shared" si="63"/>
        <v>technology</v>
      </c>
      <c r="T673" t="str">
        <f t="shared" si="64"/>
        <v>wearables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12">
        <f t="shared" si="61"/>
        <v>41974.011157407404</v>
      </c>
      <c r="Q674" s="12">
        <f t="shared" si="65"/>
        <v>42004.999305555553</v>
      </c>
      <c r="R674" s="11">
        <f t="shared" si="62"/>
        <v>50.29767441860465</v>
      </c>
      <c r="S674" t="str">
        <f t="shared" si="63"/>
        <v>technology</v>
      </c>
      <c r="T674" t="str">
        <f t="shared" si="64"/>
        <v>wearables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12">
        <f t="shared" si="61"/>
        <v>41838.6321412037</v>
      </c>
      <c r="Q675" s="12">
        <f t="shared" si="65"/>
        <v>41883.6321412037</v>
      </c>
      <c r="R675" s="11">
        <f t="shared" si="62"/>
        <v>68.333333333333329</v>
      </c>
      <c r="S675" t="str">
        <f t="shared" si="63"/>
        <v>technology</v>
      </c>
      <c r="T675" t="str">
        <f t="shared" si="64"/>
        <v>wearables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12">
        <f t="shared" si="61"/>
        <v>41802.907719907402</v>
      </c>
      <c r="Q676" s="12">
        <f t="shared" si="65"/>
        <v>41862.907719907402</v>
      </c>
      <c r="R676" s="11">
        <f t="shared" si="62"/>
        <v>7.5</v>
      </c>
      <c r="S676" t="str">
        <f t="shared" si="63"/>
        <v>technology</v>
      </c>
      <c r="T676" t="str">
        <f t="shared" si="64"/>
        <v>wearables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12">
        <f t="shared" si="61"/>
        <v>41975.722268518519</v>
      </c>
      <c r="Q677" s="12">
        <f t="shared" si="65"/>
        <v>42005.082638888889</v>
      </c>
      <c r="R677" s="11">
        <f t="shared" si="62"/>
        <v>34.269230769230766</v>
      </c>
      <c r="S677" t="str">
        <f t="shared" si="63"/>
        <v>technology</v>
      </c>
      <c r="T677" t="str">
        <f t="shared" si="64"/>
        <v>wearables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12">
        <f t="shared" si="61"/>
        <v>42012.559965277782</v>
      </c>
      <c r="Q678" s="12">
        <f t="shared" si="65"/>
        <v>42042.559965277782</v>
      </c>
      <c r="R678" s="11">
        <f t="shared" si="62"/>
        <v>61.291666666666664</v>
      </c>
      <c r="S678" t="str">
        <f t="shared" si="63"/>
        <v>technology</v>
      </c>
      <c r="T678" t="str">
        <f t="shared" si="64"/>
        <v>wearables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12">
        <f t="shared" si="61"/>
        <v>42504.195543981477</v>
      </c>
      <c r="Q679" s="12">
        <f t="shared" si="65"/>
        <v>42549.195543981477</v>
      </c>
      <c r="R679" s="11">
        <f t="shared" si="62"/>
        <v>133.25</v>
      </c>
      <c r="S679" t="str">
        <f t="shared" si="63"/>
        <v>technology</v>
      </c>
      <c r="T679" t="str">
        <f t="shared" si="64"/>
        <v>wearables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12">
        <f t="shared" si="61"/>
        <v>42481.168263888881</v>
      </c>
      <c r="Q680" s="12">
        <f t="shared" si="65"/>
        <v>42511.168263888881</v>
      </c>
      <c r="R680" s="11">
        <f t="shared" si="62"/>
        <v>65.17647058823529</v>
      </c>
      <c r="S680" t="str">
        <f t="shared" si="63"/>
        <v>technology</v>
      </c>
      <c r="T680" t="str">
        <f t="shared" si="64"/>
        <v>wearables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12">
        <f t="shared" si="61"/>
        <v>42556.487372685187</v>
      </c>
      <c r="Q681" s="12">
        <f t="shared" si="65"/>
        <v>42616.487372685187</v>
      </c>
      <c r="R681" s="11">
        <f t="shared" si="62"/>
        <v>93.90425531914893</v>
      </c>
      <c r="S681" t="str">
        <f t="shared" si="63"/>
        <v>technology</v>
      </c>
      <c r="T681" t="str">
        <f t="shared" si="64"/>
        <v>wearables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12">
        <f t="shared" si="61"/>
        <v>41864.293182870366</v>
      </c>
      <c r="Q682" s="12">
        <f t="shared" si="65"/>
        <v>41899.293182870366</v>
      </c>
      <c r="R682" s="11">
        <f t="shared" si="62"/>
        <v>150.65116279069767</v>
      </c>
      <c r="S682" t="str">
        <f t="shared" si="63"/>
        <v>technology</v>
      </c>
      <c r="T682" t="str">
        <f t="shared" si="64"/>
        <v>wearables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12">
        <f t="shared" si="61"/>
        <v>42639.597268518519</v>
      </c>
      <c r="Q683" s="12">
        <f t="shared" si="65"/>
        <v>42669.597268518519</v>
      </c>
      <c r="R683" s="11">
        <f t="shared" si="62"/>
        <v>1</v>
      </c>
      <c r="S683" t="str">
        <f t="shared" si="63"/>
        <v>technology</v>
      </c>
      <c r="T683" t="str">
        <f t="shared" si="64"/>
        <v>wearables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12">
        <f t="shared" si="61"/>
        <v>42778.556967592587</v>
      </c>
      <c r="Q684" s="12">
        <f t="shared" si="65"/>
        <v>42808.51530092593</v>
      </c>
      <c r="R684" s="11">
        <f t="shared" si="62"/>
        <v>13.25</v>
      </c>
      <c r="S684" t="str">
        <f t="shared" si="63"/>
        <v>technology</v>
      </c>
      <c r="T684" t="str">
        <f t="shared" si="64"/>
        <v>wearables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12">
        <f t="shared" si="61"/>
        <v>42634.691712962966</v>
      </c>
      <c r="Q685" s="12">
        <f t="shared" si="65"/>
        <v>42674.691712962966</v>
      </c>
      <c r="R685" s="11">
        <f t="shared" si="62"/>
        <v>99.333333333333329</v>
      </c>
      <c r="S685" t="str">
        <f t="shared" si="63"/>
        <v>technology</v>
      </c>
      <c r="T685" t="str">
        <f t="shared" si="64"/>
        <v>wearables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12">
        <f t="shared" si="61"/>
        <v>41809.26494212963</v>
      </c>
      <c r="Q686" s="12">
        <f t="shared" si="65"/>
        <v>41844.916666666664</v>
      </c>
      <c r="R686" s="11">
        <f t="shared" si="62"/>
        <v>177.39259259259259</v>
      </c>
      <c r="S686" t="str">
        <f t="shared" si="63"/>
        <v>technology</v>
      </c>
      <c r="T686" t="str">
        <f t="shared" si="64"/>
        <v>wearables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12">
        <f t="shared" si="61"/>
        <v>41971.658240740733</v>
      </c>
      <c r="Q687" s="12">
        <f t="shared" si="65"/>
        <v>42016.658240740733</v>
      </c>
      <c r="R687" s="11">
        <f t="shared" si="62"/>
        <v>55.3</v>
      </c>
      <c r="S687" t="str">
        <f t="shared" si="63"/>
        <v>technology</v>
      </c>
      <c r="T687" t="str">
        <f t="shared" si="64"/>
        <v>wearables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12">
        <f t="shared" si="61"/>
        <v>42189.464930555558</v>
      </c>
      <c r="Q688" s="12">
        <f t="shared" si="65"/>
        <v>42219.464930555558</v>
      </c>
      <c r="R688" s="11">
        <f t="shared" si="62"/>
        <v>0</v>
      </c>
      <c r="S688" t="str">
        <f t="shared" si="63"/>
        <v>technology</v>
      </c>
      <c r="T688" t="str">
        <f t="shared" si="64"/>
        <v>wearables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12">
        <f t="shared" si="61"/>
        <v>42711.542280092595</v>
      </c>
      <c r="Q689" s="12">
        <f t="shared" si="65"/>
        <v>42771.542280092595</v>
      </c>
      <c r="R689" s="11">
        <f t="shared" si="62"/>
        <v>591.66666666666663</v>
      </c>
      <c r="S689" t="str">
        <f t="shared" si="63"/>
        <v>technology</v>
      </c>
      <c r="T689" t="str">
        <f t="shared" si="64"/>
        <v>wearables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12">
        <f t="shared" si="61"/>
        <v>42261.896446759252</v>
      </c>
      <c r="Q690" s="12">
        <f t="shared" si="65"/>
        <v>42291.896446759252</v>
      </c>
      <c r="R690" s="11">
        <f t="shared" si="62"/>
        <v>405.5</v>
      </c>
      <c r="S690" t="str">
        <f t="shared" si="63"/>
        <v>technology</v>
      </c>
      <c r="T690" t="str">
        <f t="shared" si="64"/>
        <v>wearables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12">
        <f t="shared" si="61"/>
        <v>42675.459456018514</v>
      </c>
      <c r="Q691" s="12">
        <f t="shared" si="65"/>
        <v>42711.999305555553</v>
      </c>
      <c r="R691" s="11">
        <f t="shared" si="62"/>
        <v>343.14732142857144</v>
      </c>
      <c r="S691" t="str">
        <f t="shared" si="63"/>
        <v>technology</v>
      </c>
      <c r="T691" t="str">
        <f t="shared" si="64"/>
        <v>wearables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12">
        <f t="shared" si="61"/>
        <v>42579.426400462959</v>
      </c>
      <c r="Q692" s="12">
        <f t="shared" si="65"/>
        <v>42622.041666666664</v>
      </c>
      <c r="R692" s="11">
        <f t="shared" si="62"/>
        <v>72.588235294117652</v>
      </c>
      <c r="S692" t="str">
        <f t="shared" si="63"/>
        <v>technology</v>
      </c>
      <c r="T692" t="str">
        <f t="shared" si="64"/>
        <v>wearables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12">
        <f t="shared" si="61"/>
        <v>42157.819976851846</v>
      </c>
      <c r="Q693" s="12">
        <f t="shared" si="65"/>
        <v>42185.819976851846</v>
      </c>
      <c r="R693" s="11">
        <f t="shared" si="62"/>
        <v>26</v>
      </c>
      <c r="S693" t="str">
        <f t="shared" si="63"/>
        <v>technology</v>
      </c>
      <c r="T693" t="str">
        <f t="shared" si="64"/>
        <v>wearables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12">
        <f t="shared" si="61"/>
        <v>42696.167395833334</v>
      </c>
      <c r="Q694" s="12">
        <f t="shared" si="65"/>
        <v>42726.167395833334</v>
      </c>
      <c r="R694" s="11">
        <f t="shared" si="62"/>
        <v>6.4975124378109452</v>
      </c>
      <c r="S694" t="str">
        <f t="shared" si="63"/>
        <v>technology</v>
      </c>
      <c r="T694" t="str">
        <f t="shared" si="64"/>
        <v>wearables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12">
        <f t="shared" si="61"/>
        <v>42094.599849537037</v>
      </c>
      <c r="Q695" s="12">
        <f t="shared" si="65"/>
        <v>42124.599849537037</v>
      </c>
      <c r="R695" s="11">
        <f t="shared" si="62"/>
        <v>119.38513513513513</v>
      </c>
      <c r="S695" t="str">
        <f t="shared" si="63"/>
        <v>technology</v>
      </c>
      <c r="T695" t="str">
        <f t="shared" si="64"/>
        <v>wearables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12">
        <f t="shared" si="61"/>
        <v>42737.455543981479</v>
      </c>
      <c r="Q696" s="12">
        <f t="shared" si="65"/>
        <v>42767.455543981479</v>
      </c>
      <c r="R696" s="11">
        <f t="shared" si="62"/>
        <v>84.285714285714292</v>
      </c>
      <c r="S696" t="str">
        <f t="shared" si="63"/>
        <v>technology</v>
      </c>
      <c r="T696" t="str">
        <f t="shared" si="64"/>
        <v>wearables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12">
        <f t="shared" si="61"/>
        <v>41913.312731481477</v>
      </c>
      <c r="Q697" s="12">
        <f t="shared" si="65"/>
        <v>41943.312731481477</v>
      </c>
      <c r="R697" s="11">
        <f t="shared" si="62"/>
        <v>90.857142857142861</v>
      </c>
      <c r="S697" t="str">
        <f t="shared" si="63"/>
        <v>technology</v>
      </c>
      <c r="T697" t="str">
        <f t="shared" si="64"/>
        <v>wearables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12">
        <f t="shared" si="61"/>
        <v>41815.718773148146</v>
      </c>
      <c r="Q698" s="12">
        <f t="shared" si="65"/>
        <v>41845.718773148146</v>
      </c>
      <c r="R698" s="11">
        <f t="shared" si="62"/>
        <v>1</v>
      </c>
      <c r="S698" t="str">
        <f t="shared" si="63"/>
        <v>technology</v>
      </c>
      <c r="T698" t="str">
        <f t="shared" si="64"/>
        <v>wearables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12">
        <f t="shared" si="61"/>
        <v>42388.314687500002</v>
      </c>
      <c r="Q699" s="12">
        <f t="shared" si="65"/>
        <v>42403.314687500002</v>
      </c>
      <c r="R699" s="11">
        <f t="shared" si="62"/>
        <v>20.342105263157894</v>
      </c>
      <c r="S699" t="str">
        <f t="shared" si="63"/>
        <v>technology</v>
      </c>
      <c r="T699" t="str">
        <f t="shared" si="64"/>
        <v>wearables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12">
        <f t="shared" si="61"/>
        <v>41866.72274305555</v>
      </c>
      <c r="Q700" s="12">
        <f t="shared" si="65"/>
        <v>41899.875</v>
      </c>
      <c r="R700" s="11">
        <f t="shared" si="62"/>
        <v>530.68965517241384</v>
      </c>
      <c r="S700" t="str">
        <f t="shared" si="63"/>
        <v>technology</v>
      </c>
      <c r="T700" t="str">
        <f t="shared" si="64"/>
        <v>wearables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12">
        <f t="shared" si="61"/>
        <v>41563.277175925927</v>
      </c>
      <c r="Q701" s="12">
        <f t="shared" si="65"/>
        <v>41600.458333333328</v>
      </c>
      <c r="R701" s="11">
        <f t="shared" si="62"/>
        <v>120.39184269662923</v>
      </c>
      <c r="S701" t="str">
        <f t="shared" si="63"/>
        <v>technology</v>
      </c>
      <c r="T701" t="str">
        <f t="shared" si="64"/>
        <v>wearables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12">
        <f t="shared" si="61"/>
        <v>42715.480104166665</v>
      </c>
      <c r="Q702" s="12">
        <f t="shared" si="65"/>
        <v>42745.480104166665</v>
      </c>
      <c r="R702" s="11">
        <f t="shared" si="62"/>
        <v>13</v>
      </c>
      <c r="S702" t="str">
        <f t="shared" si="63"/>
        <v>technology</v>
      </c>
      <c r="T702" t="str">
        <f t="shared" si="64"/>
        <v>wearables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12">
        <f t="shared" si="61"/>
        <v>41813.454629629625</v>
      </c>
      <c r="Q703" s="12">
        <f t="shared" si="65"/>
        <v>41843.454629629625</v>
      </c>
      <c r="R703" s="11">
        <f t="shared" si="62"/>
        <v>291.33333333333331</v>
      </c>
      <c r="S703" t="str">
        <f t="shared" si="63"/>
        <v>technology</v>
      </c>
      <c r="T703" t="str">
        <f t="shared" si="64"/>
        <v>wearables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12">
        <f t="shared" si="61"/>
        <v>42668.518368055556</v>
      </c>
      <c r="Q704" s="12">
        <f t="shared" si="65"/>
        <v>42698.560034722213</v>
      </c>
      <c r="R704" s="11">
        <f t="shared" si="62"/>
        <v>124.9191891891892</v>
      </c>
      <c r="S704" t="str">
        <f t="shared" si="63"/>
        <v>technology</v>
      </c>
      <c r="T704" t="str">
        <f t="shared" si="64"/>
        <v>wearables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12">
        <f t="shared" si="61"/>
        <v>42711.742465277777</v>
      </c>
      <c r="Q705" s="12">
        <f t="shared" si="65"/>
        <v>42766.772222222215</v>
      </c>
      <c r="R705" s="11">
        <f t="shared" si="62"/>
        <v>119.57142857142857</v>
      </c>
      <c r="S705" t="str">
        <f t="shared" si="63"/>
        <v>technology</v>
      </c>
      <c r="T705" t="str">
        <f t="shared" si="64"/>
        <v>wearables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12">
        <f t="shared" si="61"/>
        <v>42725.984583333331</v>
      </c>
      <c r="Q706" s="12">
        <f t="shared" si="65"/>
        <v>42785.984583333331</v>
      </c>
      <c r="R706" s="11">
        <f t="shared" si="62"/>
        <v>120.25</v>
      </c>
      <c r="S706" t="str">
        <f t="shared" si="63"/>
        <v>technology</v>
      </c>
      <c r="T706" t="str">
        <f t="shared" si="64"/>
        <v>wearables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((E707/D707)*100)</f>
        <v>0.97699999999999987</v>
      </c>
      <c r="P707" s="12">
        <f t="shared" ref="P707:P770" si="67">(((J707/60)/60)/24)+DATE(1970,1,1)+(-5/24)</f>
        <v>42726.283310185179</v>
      </c>
      <c r="Q707" s="12">
        <f t="shared" si="65"/>
        <v>42756.283310185179</v>
      </c>
      <c r="R707" s="11">
        <f t="shared" ref="R707:R770" si="68">IFERROR(E707/L707,0)</f>
        <v>195.4</v>
      </c>
      <c r="S707" t="str">
        <f t="shared" ref="S707:S770" si="69">LEFT(N707, SEARCH("/",N707,1)-1)</f>
        <v>technology</v>
      </c>
      <c r="T707" t="str">
        <f t="shared" ref="T707:T770" si="70">RIGHT(N707,LEN(N707)-SEARCH("/",N707))</f>
        <v>wearables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12">
        <f t="shared" si="67"/>
        <v>42676.786840277775</v>
      </c>
      <c r="Q708" s="12">
        <f t="shared" ref="Q708:Q771" si="71">(((I708/60)/60)/24)+DATE(1970,1,1)+(-5/24)</f>
        <v>42718.568749999999</v>
      </c>
      <c r="R708" s="11">
        <f t="shared" si="68"/>
        <v>0</v>
      </c>
      <c r="S708" t="str">
        <f t="shared" si="69"/>
        <v>technology</v>
      </c>
      <c r="T708" t="str">
        <f t="shared" si="70"/>
        <v>wearables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12">
        <f t="shared" si="67"/>
        <v>42696.45517361111</v>
      </c>
      <c r="Q709" s="12">
        <f t="shared" si="71"/>
        <v>42736.45517361111</v>
      </c>
      <c r="R709" s="11">
        <f t="shared" si="68"/>
        <v>117.69868421052631</v>
      </c>
      <c r="S709" t="str">
        <f t="shared" si="69"/>
        <v>technology</v>
      </c>
      <c r="T709" t="str">
        <f t="shared" si="70"/>
        <v>wearables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12">
        <f t="shared" si="67"/>
        <v>41835.372685185182</v>
      </c>
      <c r="Q710" s="12">
        <f t="shared" si="71"/>
        <v>41895.372685185182</v>
      </c>
      <c r="R710" s="11">
        <f t="shared" si="68"/>
        <v>23.948509485094849</v>
      </c>
      <c r="S710" t="str">
        <f t="shared" si="69"/>
        <v>technology</v>
      </c>
      <c r="T710" t="str">
        <f t="shared" si="70"/>
        <v>wearables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12">
        <f t="shared" si="67"/>
        <v>41947.832858796297</v>
      </c>
      <c r="Q711" s="12">
        <f t="shared" si="71"/>
        <v>41977.832858796297</v>
      </c>
      <c r="R711" s="11">
        <f t="shared" si="68"/>
        <v>30.5</v>
      </c>
      <c r="S711" t="str">
        <f t="shared" si="69"/>
        <v>technology</v>
      </c>
      <c r="T711" t="str">
        <f t="shared" si="70"/>
        <v>wearables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12">
        <f t="shared" si="67"/>
        <v>41837.776643518519</v>
      </c>
      <c r="Q712" s="12">
        <f t="shared" si="71"/>
        <v>41870.822222222218</v>
      </c>
      <c r="R712" s="11">
        <f t="shared" si="68"/>
        <v>0</v>
      </c>
      <c r="S712" t="str">
        <f t="shared" si="69"/>
        <v>technology</v>
      </c>
      <c r="T712" t="str">
        <f t="shared" si="70"/>
        <v>wearables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12">
        <f t="shared" si="67"/>
        <v>42678.250787037039</v>
      </c>
      <c r="Q713" s="12">
        <f t="shared" si="71"/>
        <v>42718.292453703696</v>
      </c>
      <c r="R713" s="11">
        <f t="shared" si="68"/>
        <v>99.973372781065095</v>
      </c>
      <c r="S713" t="str">
        <f t="shared" si="69"/>
        <v>technology</v>
      </c>
      <c r="T713" t="str">
        <f t="shared" si="70"/>
        <v>wearables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12">
        <f t="shared" si="67"/>
        <v>42384.472592592596</v>
      </c>
      <c r="Q714" s="12">
        <f t="shared" si="71"/>
        <v>42414.472592592596</v>
      </c>
      <c r="R714" s="11">
        <f t="shared" si="68"/>
        <v>26.25</v>
      </c>
      <c r="S714" t="str">
        <f t="shared" si="69"/>
        <v>technology</v>
      </c>
      <c r="T714" t="str">
        <f t="shared" si="70"/>
        <v>wearables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12">
        <f t="shared" si="67"/>
        <v>42496.320972222216</v>
      </c>
      <c r="Q715" s="12">
        <f t="shared" si="71"/>
        <v>42526.320972222216</v>
      </c>
      <c r="R715" s="11">
        <f t="shared" si="68"/>
        <v>199</v>
      </c>
      <c r="S715" t="str">
        <f t="shared" si="69"/>
        <v>technology</v>
      </c>
      <c r="T715" t="str">
        <f t="shared" si="70"/>
        <v>wearables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12">
        <f t="shared" si="67"/>
        <v>42734.579652777778</v>
      </c>
      <c r="Q716" s="12">
        <f t="shared" si="71"/>
        <v>42794.579652777778</v>
      </c>
      <c r="R716" s="11">
        <f t="shared" si="68"/>
        <v>80.321428571428569</v>
      </c>
      <c r="S716" t="str">
        <f t="shared" si="69"/>
        <v>technology</v>
      </c>
      <c r="T716" t="str">
        <f t="shared" si="70"/>
        <v>wearables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12">
        <f t="shared" si="67"/>
        <v>42272.8824074074</v>
      </c>
      <c r="Q717" s="12">
        <f t="shared" si="71"/>
        <v>42312.924074074072</v>
      </c>
      <c r="R717" s="11">
        <f t="shared" si="68"/>
        <v>115.75</v>
      </c>
      <c r="S717" t="str">
        <f t="shared" si="69"/>
        <v>technology</v>
      </c>
      <c r="T717" t="str">
        <f t="shared" si="70"/>
        <v>wearables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12">
        <f t="shared" si="67"/>
        <v>41940.450312499997</v>
      </c>
      <c r="Q718" s="12">
        <f t="shared" si="71"/>
        <v>41973.791666666664</v>
      </c>
      <c r="R718" s="11">
        <f t="shared" si="68"/>
        <v>44.6875</v>
      </c>
      <c r="S718" t="str">
        <f t="shared" si="69"/>
        <v>technology</v>
      </c>
      <c r="T718" t="str">
        <f t="shared" si="70"/>
        <v>wearables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12">
        <f t="shared" si="67"/>
        <v>41857.645856481482</v>
      </c>
      <c r="Q719" s="12">
        <f t="shared" si="71"/>
        <v>41887.645856481482</v>
      </c>
      <c r="R719" s="11">
        <f t="shared" si="68"/>
        <v>76.25</v>
      </c>
      <c r="S719" t="str">
        <f t="shared" si="69"/>
        <v>technology</v>
      </c>
      <c r="T719" t="str">
        <f t="shared" si="70"/>
        <v>wearables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12">
        <f t="shared" si="67"/>
        <v>42752.637118055551</v>
      </c>
      <c r="Q720" s="12">
        <f t="shared" si="71"/>
        <v>42784.040972222218</v>
      </c>
      <c r="R720" s="11">
        <f t="shared" si="68"/>
        <v>22.5</v>
      </c>
      <c r="S720" t="str">
        <f t="shared" si="69"/>
        <v>technology</v>
      </c>
      <c r="T720" t="str">
        <f t="shared" si="70"/>
        <v>wearables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12">
        <f t="shared" si="67"/>
        <v>42408.83189814815</v>
      </c>
      <c r="Q721" s="12">
        <f t="shared" si="71"/>
        <v>42422.83189814815</v>
      </c>
      <c r="R721" s="11">
        <f t="shared" si="68"/>
        <v>19.399999999999999</v>
      </c>
      <c r="S721" t="str">
        <f t="shared" si="69"/>
        <v>technology</v>
      </c>
      <c r="T721" t="str">
        <f t="shared" si="70"/>
        <v>wearables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12">
        <f t="shared" si="67"/>
        <v>40909.440868055557</v>
      </c>
      <c r="Q722" s="12">
        <f t="shared" si="71"/>
        <v>40937.440868055557</v>
      </c>
      <c r="R722" s="11">
        <f t="shared" si="68"/>
        <v>66.707317073170728</v>
      </c>
      <c r="S722" t="str">
        <f t="shared" si="69"/>
        <v>publishing</v>
      </c>
      <c r="T722" t="str">
        <f t="shared" si="70"/>
        <v>nonfiction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12">
        <f t="shared" si="67"/>
        <v>41807.363506944443</v>
      </c>
      <c r="Q723" s="12">
        <f t="shared" si="71"/>
        <v>41852.363506944443</v>
      </c>
      <c r="R723" s="11">
        <f t="shared" si="68"/>
        <v>84.142857142857139</v>
      </c>
      <c r="S723" t="str">
        <f t="shared" si="69"/>
        <v>publishing</v>
      </c>
      <c r="T723" t="str">
        <f t="shared" si="70"/>
        <v>nonfiction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12">
        <f t="shared" si="67"/>
        <v>40977.596967592588</v>
      </c>
      <c r="Q724" s="12">
        <f t="shared" si="71"/>
        <v>41007.555300925924</v>
      </c>
      <c r="R724" s="11">
        <f t="shared" si="68"/>
        <v>215.72549019607843</v>
      </c>
      <c r="S724" t="str">
        <f t="shared" si="69"/>
        <v>publishing</v>
      </c>
      <c r="T724" t="str">
        <f t="shared" si="70"/>
        <v>nonfiction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12">
        <f t="shared" si="67"/>
        <v>42184.608206018522</v>
      </c>
      <c r="Q725" s="12">
        <f t="shared" si="71"/>
        <v>42214.957638888889</v>
      </c>
      <c r="R725" s="11">
        <f t="shared" si="68"/>
        <v>54.69</v>
      </c>
      <c r="S725" t="str">
        <f t="shared" si="69"/>
        <v>publishing</v>
      </c>
      <c r="T725" t="str">
        <f t="shared" si="70"/>
        <v>nonfiction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12">
        <f t="shared" si="67"/>
        <v>40694.430127314808</v>
      </c>
      <c r="Q726" s="12">
        <f t="shared" si="71"/>
        <v>40724.430127314808</v>
      </c>
      <c r="R726" s="11">
        <f t="shared" si="68"/>
        <v>51.62944055944056</v>
      </c>
      <c r="S726" t="str">
        <f t="shared" si="69"/>
        <v>publishing</v>
      </c>
      <c r="T726" t="str">
        <f t="shared" si="70"/>
        <v>nonfiction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12">
        <f t="shared" si="67"/>
        <v>42321.417962962958</v>
      </c>
      <c r="Q727" s="12">
        <f t="shared" si="71"/>
        <v>42351.417962962958</v>
      </c>
      <c r="R727" s="11">
        <f t="shared" si="68"/>
        <v>143.35714285714286</v>
      </c>
      <c r="S727" t="str">
        <f t="shared" si="69"/>
        <v>publishing</v>
      </c>
      <c r="T727" t="str">
        <f t="shared" si="70"/>
        <v>nonfiction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12">
        <f t="shared" si="67"/>
        <v>41345.834340277775</v>
      </c>
      <c r="Q728" s="12">
        <f t="shared" si="71"/>
        <v>41375.834340277775</v>
      </c>
      <c r="R728" s="11">
        <f t="shared" si="68"/>
        <v>72.428571428571431</v>
      </c>
      <c r="S728" t="str">
        <f t="shared" si="69"/>
        <v>publishing</v>
      </c>
      <c r="T728" t="str">
        <f t="shared" si="70"/>
        <v>nonfiction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12">
        <f t="shared" si="67"/>
        <v>41246.811909722215</v>
      </c>
      <c r="Q729" s="12">
        <f t="shared" si="71"/>
        <v>41288.680555555555</v>
      </c>
      <c r="R729" s="11">
        <f t="shared" si="68"/>
        <v>36.530201342281877</v>
      </c>
      <c r="S729" t="str">
        <f t="shared" si="69"/>
        <v>publishing</v>
      </c>
      <c r="T729" t="str">
        <f t="shared" si="70"/>
        <v>nonfiction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12">
        <f t="shared" si="67"/>
        <v>40731.629131944443</v>
      </c>
      <c r="Q730" s="12">
        <f t="shared" si="71"/>
        <v>40776.629131944443</v>
      </c>
      <c r="R730" s="11">
        <f t="shared" si="68"/>
        <v>60.903461538461535</v>
      </c>
      <c r="S730" t="str">
        <f t="shared" si="69"/>
        <v>publishing</v>
      </c>
      <c r="T730" t="str">
        <f t="shared" si="70"/>
        <v>nonfiction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12">
        <f t="shared" si="67"/>
        <v>41110.97755787037</v>
      </c>
      <c r="Q731" s="12">
        <f t="shared" si="71"/>
        <v>41170.97755787037</v>
      </c>
      <c r="R731" s="11">
        <f t="shared" si="68"/>
        <v>43.55</v>
      </c>
      <c r="S731" t="str">
        <f t="shared" si="69"/>
        <v>publishing</v>
      </c>
      <c r="T731" t="str">
        <f t="shared" si="70"/>
        <v>nonfiction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12">
        <f t="shared" si="67"/>
        <v>40854.536932870367</v>
      </c>
      <c r="Q732" s="12">
        <f t="shared" si="71"/>
        <v>40884.536932870367</v>
      </c>
      <c r="R732" s="11">
        <f t="shared" si="68"/>
        <v>99.766037735849054</v>
      </c>
      <c r="S732" t="str">
        <f t="shared" si="69"/>
        <v>publishing</v>
      </c>
      <c r="T732" t="str">
        <f t="shared" si="70"/>
        <v>nonfiction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12">
        <f t="shared" si="67"/>
        <v>40879.587349537032</v>
      </c>
      <c r="Q733" s="12">
        <f t="shared" si="71"/>
        <v>40930.041666666664</v>
      </c>
      <c r="R733" s="11">
        <f t="shared" si="68"/>
        <v>88.732394366197184</v>
      </c>
      <c r="S733" t="str">
        <f t="shared" si="69"/>
        <v>publishing</v>
      </c>
      <c r="T733" t="str">
        <f t="shared" si="70"/>
        <v>nonfiction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12">
        <f t="shared" si="67"/>
        <v>41486.21598379629</v>
      </c>
      <c r="Q734" s="12">
        <f t="shared" si="71"/>
        <v>41546.21598379629</v>
      </c>
      <c r="R734" s="11">
        <f t="shared" si="68"/>
        <v>4.9230769230769234</v>
      </c>
      <c r="S734" t="str">
        <f t="shared" si="69"/>
        <v>publishing</v>
      </c>
      <c r="T734" t="str">
        <f t="shared" si="70"/>
        <v>nonfiction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12">
        <f t="shared" si="67"/>
        <v>41598.211712962962</v>
      </c>
      <c r="Q735" s="12">
        <f t="shared" si="71"/>
        <v>41628.211712962962</v>
      </c>
      <c r="R735" s="11">
        <f t="shared" si="68"/>
        <v>17.822485207100591</v>
      </c>
      <c r="S735" t="str">
        <f t="shared" si="69"/>
        <v>publishing</v>
      </c>
      <c r="T735" t="str">
        <f t="shared" si="70"/>
        <v>nonfiction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12">
        <f t="shared" si="67"/>
        <v>42101.956249999996</v>
      </c>
      <c r="Q736" s="12">
        <f t="shared" si="71"/>
        <v>42132.999999999993</v>
      </c>
      <c r="R736" s="11">
        <f t="shared" si="68"/>
        <v>187.19298245614036</v>
      </c>
      <c r="S736" t="str">
        <f t="shared" si="69"/>
        <v>publishing</v>
      </c>
      <c r="T736" t="str">
        <f t="shared" si="70"/>
        <v>nonfiction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12">
        <f t="shared" si="67"/>
        <v>41945.821134259255</v>
      </c>
      <c r="Q737" s="12">
        <f t="shared" si="71"/>
        <v>41976.818749999999</v>
      </c>
      <c r="R737" s="11">
        <f t="shared" si="68"/>
        <v>234.80786026200875</v>
      </c>
      <c r="S737" t="str">
        <f t="shared" si="69"/>
        <v>publishing</v>
      </c>
      <c r="T737" t="str">
        <f t="shared" si="70"/>
        <v>nonfiction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12">
        <f t="shared" si="67"/>
        <v>41579.525925925926</v>
      </c>
      <c r="Q738" s="12">
        <f t="shared" si="71"/>
        <v>41598.999305555553</v>
      </c>
      <c r="R738" s="11">
        <f t="shared" si="68"/>
        <v>105.04629629629629</v>
      </c>
      <c r="S738" t="str">
        <f t="shared" si="69"/>
        <v>publishing</v>
      </c>
      <c r="T738" t="str">
        <f t="shared" si="70"/>
        <v>nonfiction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12">
        <f t="shared" si="67"/>
        <v>41667.066979166666</v>
      </c>
      <c r="Q739" s="12">
        <f t="shared" si="71"/>
        <v>41684.625</v>
      </c>
      <c r="R739" s="11">
        <f t="shared" si="68"/>
        <v>56.666666666666664</v>
      </c>
      <c r="S739" t="str">
        <f t="shared" si="69"/>
        <v>publishing</v>
      </c>
      <c r="T739" t="str">
        <f t="shared" si="70"/>
        <v>nonfiction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12">
        <f t="shared" si="67"/>
        <v>41943.395763888882</v>
      </c>
      <c r="Q740" s="12">
        <f t="shared" si="71"/>
        <v>41973.999305555553</v>
      </c>
      <c r="R740" s="11">
        <f t="shared" si="68"/>
        <v>39.048780487804876</v>
      </c>
      <c r="S740" t="str">
        <f t="shared" si="69"/>
        <v>publishing</v>
      </c>
      <c r="T740" t="str">
        <f t="shared" si="70"/>
        <v>nonfiction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12">
        <f t="shared" si="67"/>
        <v>41829.294317129628</v>
      </c>
      <c r="Q741" s="12">
        <f t="shared" si="71"/>
        <v>41862.294317129628</v>
      </c>
      <c r="R741" s="11">
        <f t="shared" si="68"/>
        <v>68.345323741007192</v>
      </c>
      <c r="S741" t="str">
        <f t="shared" si="69"/>
        <v>publishing</v>
      </c>
      <c r="T741" t="str">
        <f t="shared" si="70"/>
        <v>nonfiction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12">
        <f t="shared" si="67"/>
        <v>42161.93844907407</v>
      </c>
      <c r="Q742" s="12">
        <f t="shared" si="71"/>
        <v>42175.93844907407</v>
      </c>
      <c r="R742" s="11">
        <f t="shared" si="68"/>
        <v>169.57894736842104</v>
      </c>
      <c r="S742" t="str">
        <f t="shared" si="69"/>
        <v>publishing</v>
      </c>
      <c r="T742" t="str">
        <f t="shared" si="70"/>
        <v>nonfiction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12">
        <f t="shared" si="67"/>
        <v>41401.439884259256</v>
      </c>
      <c r="Q743" s="12">
        <f t="shared" si="71"/>
        <v>41436.439884259256</v>
      </c>
      <c r="R743" s="11">
        <f t="shared" si="68"/>
        <v>141.42340425531913</v>
      </c>
      <c r="S743" t="str">
        <f t="shared" si="69"/>
        <v>publishing</v>
      </c>
      <c r="T743" t="str">
        <f t="shared" si="70"/>
        <v>nonfiction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12">
        <f t="shared" si="67"/>
        <v>41689.709629629629</v>
      </c>
      <c r="Q744" s="12">
        <f t="shared" si="71"/>
        <v>41719.667962962958</v>
      </c>
      <c r="R744" s="11">
        <f t="shared" si="68"/>
        <v>67.391304347826093</v>
      </c>
      <c r="S744" t="str">
        <f t="shared" si="69"/>
        <v>publishing</v>
      </c>
      <c r="T744" t="str">
        <f t="shared" si="70"/>
        <v>nonfiction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12">
        <f t="shared" si="67"/>
        <v>40990.500983796293</v>
      </c>
      <c r="Q745" s="12">
        <f t="shared" si="71"/>
        <v>41015.666666666664</v>
      </c>
      <c r="R745" s="11">
        <f t="shared" si="68"/>
        <v>54.266666666666666</v>
      </c>
      <c r="S745" t="str">
        <f t="shared" si="69"/>
        <v>publishing</v>
      </c>
      <c r="T745" t="str">
        <f t="shared" si="70"/>
        <v>nonfiction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12">
        <f t="shared" si="67"/>
        <v>41226.748877314814</v>
      </c>
      <c r="Q746" s="12">
        <f t="shared" si="71"/>
        <v>41256.748877314814</v>
      </c>
      <c r="R746" s="11">
        <f t="shared" si="68"/>
        <v>82.516129032258064</v>
      </c>
      <c r="S746" t="str">
        <f t="shared" si="69"/>
        <v>publishing</v>
      </c>
      <c r="T746" t="str">
        <f t="shared" si="70"/>
        <v>nonfiction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12">
        <f t="shared" si="67"/>
        <v>41367.363946759258</v>
      </c>
      <c r="Q747" s="12">
        <f t="shared" si="71"/>
        <v>41397.363946759258</v>
      </c>
      <c r="R747" s="11">
        <f t="shared" si="68"/>
        <v>53.729729729729726</v>
      </c>
      <c r="S747" t="str">
        <f t="shared" si="69"/>
        <v>publishing</v>
      </c>
      <c r="T747" t="str">
        <f t="shared" si="70"/>
        <v>nonfiction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12">
        <f t="shared" si="67"/>
        <v>41156.834594907406</v>
      </c>
      <c r="Q748" s="12">
        <f t="shared" si="71"/>
        <v>41174.957638888889</v>
      </c>
      <c r="R748" s="11">
        <f t="shared" si="68"/>
        <v>34.206185567010309</v>
      </c>
      <c r="S748" t="str">
        <f t="shared" si="69"/>
        <v>publishing</v>
      </c>
      <c r="T748" t="str">
        <f t="shared" si="70"/>
        <v>nonfiction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12">
        <f t="shared" si="67"/>
        <v>41988.340497685182</v>
      </c>
      <c r="Q749" s="12">
        <f t="shared" si="71"/>
        <v>42019.245833333327</v>
      </c>
      <c r="R749" s="11">
        <f t="shared" si="68"/>
        <v>127.32727272727273</v>
      </c>
      <c r="S749" t="str">
        <f t="shared" si="69"/>
        <v>publishing</v>
      </c>
      <c r="T749" t="str">
        <f t="shared" si="70"/>
        <v>nonfiction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12">
        <f t="shared" si="67"/>
        <v>41831.638495370367</v>
      </c>
      <c r="Q750" s="12">
        <f t="shared" si="71"/>
        <v>41861.638495370367</v>
      </c>
      <c r="R750" s="11">
        <f t="shared" si="68"/>
        <v>45.56818181818182</v>
      </c>
      <c r="S750" t="str">
        <f t="shared" si="69"/>
        <v>publishing</v>
      </c>
      <c r="T750" t="str">
        <f t="shared" si="70"/>
        <v>nonfiction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12">
        <f t="shared" si="67"/>
        <v>42733.732986111114</v>
      </c>
      <c r="Q751" s="12">
        <f t="shared" si="71"/>
        <v>42763.732986111114</v>
      </c>
      <c r="R751" s="11">
        <f t="shared" si="68"/>
        <v>95.963636363636368</v>
      </c>
      <c r="S751" t="str">
        <f t="shared" si="69"/>
        <v>publishing</v>
      </c>
      <c r="T751" t="str">
        <f t="shared" si="70"/>
        <v>nonfiction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12">
        <f t="shared" si="67"/>
        <v>41299.669814814813</v>
      </c>
      <c r="Q752" s="12">
        <f t="shared" si="71"/>
        <v>41329.669814814813</v>
      </c>
      <c r="R752" s="11">
        <f t="shared" si="68"/>
        <v>77.271186440677965</v>
      </c>
      <c r="S752" t="str">
        <f t="shared" si="69"/>
        <v>publishing</v>
      </c>
      <c r="T752" t="str">
        <f t="shared" si="70"/>
        <v>nonfiction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12">
        <f t="shared" si="67"/>
        <v>40713.422164351847</v>
      </c>
      <c r="Q753" s="12">
        <f t="shared" si="71"/>
        <v>40759.422164351847</v>
      </c>
      <c r="R753" s="11">
        <f t="shared" si="68"/>
        <v>57.338709677419352</v>
      </c>
      <c r="S753" t="str">
        <f t="shared" si="69"/>
        <v>publishing</v>
      </c>
      <c r="T753" t="str">
        <f t="shared" si="70"/>
        <v>nonfiction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12">
        <f t="shared" si="67"/>
        <v>42639.213159722225</v>
      </c>
      <c r="Q754" s="12">
        <f t="shared" si="71"/>
        <v>42659.249999999993</v>
      </c>
      <c r="R754" s="11">
        <f t="shared" si="68"/>
        <v>53.19047619047619</v>
      </c>
      <c r="S754" t="str">
        <f t="shared" si="69"/>
        <v>publishing</v>
      </c>
      <c r="T754" t="str">
        <f t="shared" si="70"/>
        <v>nonfiction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12">
        <f t="shared" si="67"/>
        <v>42019.381840277776</v>
      </c>
      <c r="Q755" s="12">
        <f t="shared" si="71"/>
        <v>42049.381840277776</v>
      </c>
      <c r="R755" s="11">
        <f t="shared" si="68"/>
        <v>492.30769230769232</v>
      </c>
      <c r="S755" t="str">
        <f t="shared" si="69"/>
        <v>publishing</v>
      </c>
      <c r="T755" t="str">
        <f t="shared" si="70"/>
        <v>nonfiction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12">
        <f t="shared" si="67"/>
        <v>41249.54075231481</v>
      </c>
      <c r="Q756" s="12">
        <f t="shared" si="71"/>
        <v>41279.54075231481</v>
      </c>
      <c r="R756" s="11">
        <f t="shared" si="68"/>
        <v>42.346938775510203</v>
      </c>
      <c r="S756" t="str">
        <f t="shared" si="69"/>
        <v>publishing</v>
      </c>
      <c r="T756" t="str">
        <f t="shared" si="70"/>
        <v>nonfiction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12">
        <f t="shared" si="67"/>
        <v>41383.396724537037</v>
      </c>
      <c r="Q757" s="12">
        <f t="shared" si="71"/>
        <v>41413.820138888885</v>
      </c>
      <c r="R757" s="11">
        <f t="shared" si="68"/>
        <v>37.466029411764708</v>
      </c>
      <c r="S757" t="str">
        <f t="shared" si="69"/>
        <v>publishing</v>
      </c>
      <c r="T757" t="str">
        <f t="shared" si="70"/>
        <v>nonfiction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12">
        <f t="shared" si="67"/>
        <v>40590.558553240735</v>
      </c>
      <c r="Q758" s="12">
        <f t="shared" si="71"/>
        <v>40651.516886574071</v>
      </c>
      <c r="R758" s="11">
        <f t="shared" si="68"/>
        <v>37.454545454545453</v>
      </c>
      <c r="S758" t="str">
        <f t="shared" si="69"/>
        <v>publishing</v>
      </c>
      <c r="T758" t="str">
        <f t="shared" si="70"/>
        <v>nonfiction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12">
        <f t="shared" si="67"/>
        <v>41234.846226851849</v>
      </c>
      <c r="Q759" s="12">
        <f t="shared" si="71"/>
        <v>41248.846226851849</v>
      </c>
      <c r="R759" s="11">
        <f t="shared" si="68"/>
        <v>33.055555555555557</v>
      </c>
      <c r="S759" t="str">
        <f t="shared" si="69"/>
        <v>publishing</v>
      </c>
      <c r="T759" t="str">
        <f t="shared" si="70"/>
        <v>nonfiction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12">
        <f t="shared" si="67"/>
        <v>40429.628101851849</v>
      </c>
      <c r="Q760" s="12">
        <f t="shared" si="71"/>
        <v>40459.628101851849</v>
      </c>
      <c r="R760" s="11">
        <f t="shared" si="68"/>
        <v>134.21052631578948</v>
      </c>
      <c r="S760" t="str">
        <f t="shared" si="69"/>
        <v>publishing</v>
      </c>
      <c r="T760" t="str">
        <f t="shared" si="70"/>
        <v>nonfiction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12">
        <f t="shared" si="67"/>
        <v>41789.121979166666</v>
      </c>
      <c r="Q761" s="12">
        <f t="shared" si="71"/>
        <v>41829.121979166666</v>
      </c>
      <c r="R761" s="11">
        <f t="shared" si="68"/>
        <v>51.474747474747474</v>
      </c>
      <c r="S761" t="str">
        <f t="shared" si="69"/>
        <v>publishing</v>
      </c>
      <c r="T761" t="str">
        <f t="shared" si="70"/>
        <v>nonfiction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12">
        <f t="shared" si="67"/>
        <v>42670.555706018517</v>
      </c>
      <c r="Q762" s="12">
        <f t="shared" si="71"/>
        <v>42700.597372685181</v>
      </c>
      <c r="R762" s="11">
        <f t="shared" si="68"/>
        <v>0</v>
      </c>
      <c r="S762" t="str">
        <f t="shared" si="69"/>
        <v>publishing</v>
      </c>
      <c r="T762" t="str">
        <f t="shared" si="70"/>
        <v>fiction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12">
        <f t="shared" si="67"/>
        <v>41642.543124999997</v>
      </c>
      <c r="Q763" s="12">
        <f t="shared" si="71"/>
        <v>41672.543124999997</v>
      </c>
      <c r="R763" s="11">
        <f t="shared" si="68"/>
        <v>39.166666666666664</v>
      </c>
      <c r="S763" t="str">
        <f t="shared" si="69"/>
        <v>publishing</v>
      </c>
      <c r="T763" t="str">
        <f t="shared" si="70"/>
        <v>fiction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12">
        <f t="shared" si="67"/>
        <v>42690.65011574074</v>
      </c>
      <c r="Q764" s="12">
        <f t="shared" si="71"/>
        <v>42708.041666666664</v>
      </c>
      <c r="R764" s="11">
        <f t="shared" si="68"/>
        <v>0</v>
      </c>
      <c r="S764" t="str">
        <f t="shared" si="69"/>
        <v>publishing</v>
      </c>
      <c r="T764" t="str">
        <f t="shared" si="70"/>
        <v>fiction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12">
        <f t="shared" si="67"/>
        <v>41471.238518518512</v>
      </c>
      <c r="Q765" s="12">
        <f t="shared" si="71"/>
        <v>41501.238518518512</v>
      </c>
      <c r="R765" s="11">
        <f t="shared" si="68"/>
        <v>5</v>
      </c>
      <c r="S765" t="str">
        <f t="shared" si="69"/>
        <v>publishing</v>
      </c>
      <c r="T765" t="str">
        <f t="shared" si="70"/>
        <v>fiction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12">
        <f t="shared" si="67"/>
        <v>42226.964826388888</v>
      </c>
      <c r="Q766" s="12">
        <f t="shared" si="71"/>
        <v>42256.964826388888</v>
      </c>
      <c r="R766" s="11">
        <f t="shared" si="68"/>
        <v>0</v>
      </c>
      <c r="S766" t="str">
        <f t="shared" si="69"/>
        <v>publishing</v>
      </c>
      <c r="T766" t="str">
        <f t="shared" si="70"/>
        <v>fiction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12">
        <f t="shared" si="67"/>
        <v>41901.334305555552</v>
      </c>
      <c r="Q767" s="12">
        <f t="shared" si="71"/>
        <v>41931.334305555552</v>
      </c>
      <c r="R767" s="11">
        <f t="shared" si="68"/>
        <v>57.295454545454547</v>
      </c>
      <c r="S767" t="str">
        <f t="shared" si="69"/>
        <v>publishing</v>
      </c>
      <c r="T767" t="str">
        <f t="shared" si="70"/>
        <v>fiction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12">
        <f t="shared" si="67"/>
        <v>42021.57503472222</v>
      </c>
      <c r="Q768" s="12">
        <f t="shared" si="71"/>
        <v>42051.57503472222</v>
      </c>
      <c r="R768" s="11">
        <f t="shared" si="68"/>
        <v>0</v>
      </c>
      <c r="S768" t="str">
        <f t="shared" si="69"/>
        <v>publishing</v>
      </c>
      <c r="T768" t="str">
        <f t="shared" si="70"/>
        <v>fiction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12">
        <f t="shared" si="67"/>
        <v>42114.935300925928</v>
      </c>
      <c r="Q769" s="12">
        <f t="shared" si="71"/>
        <v>42144.935300925928</v>
      </c>
      <c r="R769" s="11">
        <f t="shared" si="68"/>
        <v>59</v>
      </c>
      <c r="S769" t="str">
        <f t="shared" si="69"/>
        <v>publishing</v>
      </c>
      <c r="T769" t="str">
        <f t="shared" si="70"/>
        <v>fiction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12">
        <f t="shared" si="67"/>
        <v>41593.998726851853</v>
      </c>
      <c r="Q770" s="12">
        <f t="shared" si="71"/>
        <v>41623.998726851853</v>
      </c>
      <c r="R770" s="11">
        <f t="shared" si="68"/>
        <v>0</v>
      </c>
      <c r="S770" t="str">
        <f t="shared" si="69"/>
        <v>publishing</v>
      </c>
      <c r="T770" t="str">
        <f t="shared" si="70"/>
        <v>fiction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((E771/D771)*100)</f>
        <v>41.4</v>
      </c>
      <c r="P771" s="12">
        <f t="shared" ref="P771:P834" si="73">(((J771/60)/60)/24)+DATE(1970,1,1)+(-5/24)</f>
        <v>41604.788124999999</v>
      </c>
      <c r="Q771" s="12">
        <f t="shared" si="71"/>
        <v>41634.788124999999</v>
      </c>
      <c r="R771" s="11">
        <f t="shared" ref="R771:R834" si="74">IFERROR(E771/L771,0)</f>
        <v>31.846153846153847</v>
      </c>
      <c r="S771" t="str">
        <f t="shared" ref="S771:S834" si="75">LEFT(N771, SEARCH("/",N771,1)-1)</f>
        <v>publishing</v>
      </c>
      <c r="T771" t="str">
        <f t="shared" ref="T771:T834" si="76">RIGHT(N771,LEN(N771)-SEARCH("/",N771))</f>
        <v>fiction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12">
        <f t="shared" si="73"/>
        <v>41289.791307870371</v>
      </c>
      <c r="Q772" s="12">
        <f t="shared" ref="Q772:Q835" si="77">(((I772/60)/60)/24)+DATE(1970,1,1)+(-5/24)</f>
        <v>41329.791307870371</v>
      </c>
      <c r="R772" s="11">
        <f t="shared" si="74"/>
        <v>0</v>
      </c>
      <c r="S772" t="str">
        <f t="shared" si="75"/>
        <v>publishing</v>
      </c>
      <c r="T772" t="str">
        <f t="shared" si="76"/>
        <v>fiction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12">
        <f t="shared" si="73"/>
        <v>42349.615763888891</v>
      </c>
      <c r="Q773" s="12">
        <f t="shared" si="77"/>
        <v>42399.615763888891</v>
      </c>
      <c r="R773" s="11">
        <f t="shared" si="74"/>
        <v>10</v>
      </c>
      <c r="S773" t="str">
        <f t="shared" si="75"/>
        <v>publishing</v>
      </c>
      <c r="T773" t="str">
        <f t="shared" si="76"/>
        <v>fiction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12">
        <f t="shared" si="73"/>
        <v>40067.848599537036</v>
      </c>
      <c r="Q774" s="12">
        <f t="shared" si="77"/>
        <v>40117.957638888889</v>
      </c>
      <c r="R774" s="11">
        <f t="shared" si="74"/>
        <v>50</v>
      </c>
      <c r="S774" t="str">
        <f t="shared" si="75"/>
        <v>publishing</v>
      </c>
      <c r="T774" t="str">
        <f t="shared" si="76"/>
        <v>fiction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12">
        <f t="shared" si="73"/>
        <v>42100.527604166658</v>
      </c>
      <c r="Q775" s="12">
        <f t="shared" si="77"/>
        <v>42134.750694444439</v>
      </c>
      <c r="R775" s="11">
        <f t="shared" si="74"/>
        <v>16</v>
      </c>
      <c r="S775" t="str">
        <f t="shared" si="75"/>
        <v>publishing</v>
      </c>
      <c r="T775" t="str">
        <f t="shared" si="76"/>
        <v>fiction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12">
        <f t="shared" si="73"/>
        <v>41663.571967592587</v>
      </c>
      <c r="Q776" s="12">
        <f t="shared" si="77"/>
        <v>41693.571967592587</v>
      </c>
      <c r="R776" s="11">
        <f t="shared" si="74"/>
        <v>39</v>
      </c>
      <c r="S776" t="str">
        <f t="shared" si="75"/>
        <v>publishing</v>
      </c>
      <c r="T776" t="str">
        <f t="shared" si="76"/>
        <v>fiction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12">
        <f t="shared" si="73"/>
        <v>40862.851793981477</v>
      </c>
      <c r="Q777" s="12">
        <f t="shared" si="77"/>
        <v>40892.851793981477</v>
      </c>
      <c r="R777" s="11">
        <f t="shared" si="74"/>
        <v>34</v>
      </c>
      <c r="S777" t="str">
        <f t="shared" si="75"/>
        <v>publishing</v>
      </c>
      <c r="T777" t="str">
        <f t="shared" si="76"/>
        <v>fiction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12">
        <f t="shared" si="73"/>
        <v>42250.477372685178</v>
      </c>
      <c r="Q778" s="12">
        <f t="shared" si="77"/>
        <v>42287.999999999993</v>
      </c>
      <c r="R778" s="11">
        <f t="shared" si="74"/>
        <v>63.122807017543863</v>
      </c>
      <c r="S778" t="str">
        <f t="shared" si="75"/>
        <v>publishing</v>
      </c>
      <c r="T778" t="str">
        <f t="shared" si="76"/>
        <v>fiction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12">
        <f t="shared" si="73"/>
        <v>41456.772881944438</v>
      </c>
      <c r="Q779" s="12">
        <f t="shared" si="77"/>
        <v>41486.772881944438</v>
      </c>
      <c r="R779" s="11">
        <f t="shared" si="74"/>
        <v>7</v>
      </c>
      <c r="S779" t="str">
        <f t="shared" si="75"/>
        <v>publishing</v>
      </c>
      <c r="T779" t="str">
        <f t="shared" si="76"/>
        <v>fiction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12">
        <f t="shared" si="73"/>
        <v>41729.493981481479</v>
      </c>
      <c r="Q780" s="12">
        <f t="shared" si="77"/>
        <v>41759.493981481479</v>
      </c>
      <c r="R780" s="11">
        <f t="shared" si="74"/>
        <v>2</v>
      </c>
      <c r="S780" t="str">
        <f t="shared" si="75"/>
        <v>publishing</v>
      </c>
      <c r="T780" t="str">
        <f t="shared" si="76"/>
        <v>fiction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12">
        <f t="shared" si="73"/>
        <v>40436.475752314815</v>
      </c>
      <c r="Q781" s="12">
        <f t="shared" si="77"/>
        <v>40465.958333333328</v>
      </c>
      <c r="R781" s="11">
        <f t="shared" si="74"/>
        <v>66.666666666666671</v>
      </c>
      <c r="S781" t="str">
        <f t="shared" si="75"/>
        <v>publishing</v>
      </c>
      <c r="T781" t="str">
        <f t="shared" si="76"/>
        <v>fiction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12">
        <f t="shared" si="73"/>
        <v>40636.465567129628</v>
      </c>
      <c r="Q782" s="12">
        <f t="shared" si="77"/>
        <v>40666.465567129628</v>
      </c>
      <c r="R782" s="11">
        <f t="shared" si="74"/>
        <v>38.518518518518519</v>
      </c>
      <c r="S782" t="str">
        <f t="shared" si="75"/>
        <v>music</v>
      </c>
      <c r="T782" t="str">
        <f t="shared" si="76"/>
        <v>rock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12">
        <f t="shared" si="73"/>
        <v>41402.792523148149</v>
      </c>
      <c r="Q783" s="12">
        <f t="shared" si="77"/>
        <v>41432.792523148149</v>
      </c>
      <c r="R783" s="11">
        <f t="shared" si="74"/>
        <v>42.609200000000001</v>
      </c>
      <c r="S783" t="str">
        <f t="shared" si="75"/>
        <v>music</v>
      </c>
      <c r="T783" t="str">
        <f t="shared" si="76"/>
        <v>rock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12">
        <f t="shared" si="73"/>
        <v>41116.549791666665</v>
      </c>
      <c r="Q784" s="12">
        <f t="shared" si="77"/>
        <v>41146.549791666665</v>
      </c>
      <c r="R784" s="11">
        <f t="shared" si="74"/>
        <v>50</v>
      </c>
      <c r="S784" t="str">
        <f t="shared" si="75"/>
        <v>music</v>
      </c>
      <c r="T784" t="str">
        <f t="shared" si="76"/>
        <v>rock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12">
        <f t="shared" si="73"/>
        <v>40987.565381944441</v>
      </c>
      <c r="Q785" s="12">
        <f t="shared" si="77"/>
        <v>41026.708333333328</v>
      </c>
      <c r="R785" s="11">
        <f t="shared" si="74"/>
        <v>63.485714285714288</v>
      </c>
      <c r="S785" t="str">
        <f t="shared" si="75"/>
        <v>music</v>
      </c>
      <c r="T785" t="str">
        <f t="shared" si="76"/>
        <v>rock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12">
        <f t="shared" si="73"/>
        <v>41674.941192129627</v>
      </c>
      <c r="Q786" s="12">
        <f t="shared" si="77"/>
        <v>41714.899525462963</v>
      </c>
      <c r="R786" s="11">
        <f t="shared" si="74"/>
        <v>102.5</v>
      </c>
      <c r="S786" t="str">
        <f t="shared" si="75"/>
        <v>music</v>
      </c>
      <c r="T786" t="str">
        <f t="shared" si="76"/>
        <v>rock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12">
        <f t="shared" si="73"/>
        <v>41303.385590277772</v>
      </c>
      <c r="Q787" s="12">
        <f t="shared" si="77"/>
        <v>41333.385590277772</v>
      </c>
      <c r="R787" s="11">
        <f t="shared" si="74"/>
        <v>31.142758620689655</v>
      </c>
      <c r="S787" t="str">
        <f t="shared" si="75"/>
        <v>music</v>
      </c>
      <c r="T787" t="str">
        <f t="shared" si="76"/>
        <v>rock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12">
        <f t="shared" si="73"/>
        <v>40982.847615740735</v>
      </c>
      <c r="Q788" s="12">
        <f t="shared" si="77"/>
        <v>41040.44930555555</v>
      </c>
      <c r="R788" s="11">
        <f t="shared" si="74"/>
        <v>162.27272727272728</v>
      </c>
      <c r="S788" t="str">
        <f t="shared" si="75"/>
        <v>music</v>
      </c>
      <c r="T788" t="str">
        <f t="shared" si="76"/>
        <v>rock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12">
        <f t="shared" si="73"/>
        <v>41549.419282407405</v>
      </c>
      <c r="Q789" s="12">
        <f t="shared" si="77"/>
        <v>41579.419282407405</v>
      </c>
      <c r="R789" s="11">
        <f t="shared" si="74"/>
        <v>80.588235294117652</v>
      </c>
      <c r="S789" t="str">
        <f t="shared" si="75"/>
        <v>music</v>
      </c>
      <c r="T789" t="str">
        <f t="shared" si="76"/>
        <v>rock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12">
        <f t="shared" si="73"/>
        <v>41058.798472222217</v>
      </c>
      <c r="Q790" s="12">
        <f t="shared" si="77"/>
        <v>41096.957638888889</v>
      </c>
      <c r="R790" s="11">
        <f t="shared" si="74"/>
        <v>59.85441176470588</v>
      </c>
      <c r="S790" t="str">
        <f t="shared" si="75"/>
        <v>music</v>
      </c>
      <c r="T790" t="str">
        <f t="shared" si="76"/>
        <v>rock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12">
        <f t="shared" si="73"/>
        <v>41276.977777777778</v>
      </c>
      <c r="Q791" s="12">
        <f t="shared" si="77"/>
        <v>41295.124305555553</v>
      </c>
      <c r="R791" s="11">
        <f t="shared" si="74"/>
        <v>132.85714285714286</v>
      </c>
      <c r="S791" t="str">
        <f t="shared" si="75"/>
        <v>music</v>
      </c>
      <c r="T791" t="str">
        <f t="shared" si="76"/>
        <v>rock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12">
        <f t="shared" si="73"/>
        <v>41275.839571759258</v>
      </c>
      <c r="Q792" s="12">
        <f t="shared" si="77"/>
        <v>41305.839571759258</v>
      </c>
      <c r="R792" s="11">
        <f t="shared" si="74"/>
        <v>92.547820512820508</v>
      </c>
      <c r="S792" t="str">
        <f t="shared" si="75"/>
        <v>music</v>
      </c>
      <c r="T792" t="str">
        <f t="shared" si="76"/>
        <v>rock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12">
        <f t="shared" si="73"/>
        <v>41557.572291666664</v>
      </c>
      <c r="Q793" s="12">
        <f t="shared" si="77"/>
        <v>41591.040972222218</v>
      </c>
      <c r="R793" s="11">
        <f t="shared" si="74"/>
        <v>60.859375</v>
      </c>
      <c r="S793" t="str">
        <f t="shared" si="75"/>
        <v>music</v>
      </c>
      <c r="T793" t="str">
        <f t="shared" si="76"/>
        <v>rock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12">
        <f t="shared" si="73"/>
        <v>41555.665312500001</v>
      </c>
      <c r="Q794" s="12">
        <f t="shared" si="77"/>
        <v>41585.706979166665</v>
      </c>
      <c r="R794" s="11">
        <f t="shared" si="74"/>
        <v>41.851833333333339</v>
      </c>
      <c r="S794" t="str">
        <f t="shared" si="75"/>
        <v>music</v>
      </c>
      <c r="T794" t="str">
        <f t="shared" si="76"/>
        <v>rock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12">
        <f t="shared" si="73"/>
        <v>41442.532916666663</v>
      </c>
      <c r="Q795" s="12">
        <f t="shared" si="77"/>
        <v>41457.999305555553</v>
      </c>
      <c r="R795" s="11">
        <f t="shared" si="74"/>
        <v>88.325937499999995</v>
      </c>
      <c r="S795" t="str">
        <f t="shared" si="75"/>
        <v>music</v>
      </c>
      <c r="T795" t="str">
        <f t="shared" si="76"/>
        <v>rock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12">
        <f t="shared" si="73"/>
        <v>40735.906678240739</v>
      </c>
      <c r="Q796" s="12">
        <f t="shared" si="77"/>
        <v>40791.504166666666</v>
      </c>
      <c r="R796" s="11">
        <f t="shared" si="74"/>
        <v>158.96226415094338</v>
      </c>
      <c r="S796" t="str">
        <f t="shared" si="75"/>
        <v>music</v>
      </c>
      <c r="T796" t="str">
        <f t="shared" si="76"/>
        <v>rock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12">
        <f t="shared" si="73"/>
        <v>40963.404699074068</v>
      </c>
      <c r="Q797" s="12">
        <f t="shared" si="77"/>
        <v>41005.999305555553</v>
      </c>
      <c r="R797" s="11">
        <f t="shared" si="74"/>
        <v>85.054347826086953</v>
      </c>
      <c r="S797" t="str">
        <f t="shared" si="75"/>
        <v>music</v>
      </c>
      <c r="T797" t="str">
        <f t="shared" si="76"/>
        <v>rock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12">
        <f t="shared" si="73"/>
        <v>41502.674594907403</v>
      </c>
      <c r="Q798" s="12">
        <f t="shared" si="77"/>
        <v>41532.673611111109</v>
      </c>
      <c r="R798" s="11">
        <f t="shared" si="74"/>
        <v>112.61111111111111</v>
      </c>
      <c r="S798" t="str">
        <f t="shared" si="75"/>
        <v>music</v>
      </c>
      <c r="T798" t="str">
        <f t="shared" si="76"/>
        <v>rock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12">
        <f t="shared" si="73"/>
        <v>40996.785740740735</v>
      </c>
      <c r="Q799" s="12">
        <f t="shared" si="77"/>
        <v>41027.958333333328</v>
      </c>
      <c r="R799" s="11">
        <f t="shared" si="74"/>
        <v>45.436619718309856</v>
      </c>
      <c r="S799" t="str">
        <f t="shared" si="75"/>
        <v>music</v>
      </c>
      <c r="T799" t="str">
        <f t="shared" si="76"/>
        <v>rock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12">
        <f t="shared" si="73"/>
        <v>41882.381793981483</v>
      </c>
      <c r="Q800" s="12">
        <f t="shared" si="77"/>
        <v>41912.381793981483</v>
      </c>
      <c r="R800" s="11">
        <f t="shared" si="74"/>
        <v>46.218390804597703</v>
      </c>
      <c r="S800" t="str">
        <f t="shared" si="75"/>
        <v>music</v>
      </c>
      <c r="T800" t="str">
        <f t="shared" si="76"/>
        <v>rock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12">
        <f t="shared" si="73"/>
        <v>40996.458865740737</v>
      </c>
      <c r="Q801" s="12">
        <f t="shared" si="77"/>
        <v>41026.458865740737</v>
      </c>
      <c r="R801" s="11">
        <f t="shared" si="74"/>
        <v>178.60714285714286</v>
      </c>
      <c r="S801" t="str">
        <f t="shared" si="75"/>
        <v>music</v>
      </c>
      <c r="T801" t="str">
        <f t="shared" si="76"/>
        <v>rock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12">
        <f t="shared" si="73"/>
        <v>41863.225162037037</v>
      </c>
      <c r="Q802" s="12">
        <f t="shared" si="77"/>
        <v>41893.225162037037</v>
      </c>
      <c r="R802" s="11">
        <f t="shared" si="74"/>
        <v>40.75</v>
      </c>
      <c r="S802" t="str">
        <f t="shared" si="75"/>
        <v>music</v>
      </c>
      <c r="T802" t="str">
        <f t="shared" si="76"/>
        <v>rock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12">
        <f t="shared" si="73"/>
        <v>40695.587037037032</v>
      </c>
      <c r="Q803" s="12">
        <f t="shared" si="77"/>
        <v>40725.587037037032</v>
      </c>
      <c r="R803" s="11">
        <f t="shared" si="74"/>
        <v>43.733921568627444</v>
      </c>
      <c r="S803" t="str">
        <f t="shared" si="75"/>
        <v>music</v>
      </c>
      <c r="T803" t="str">
        <f t="shared" si="76"/>
        <v>rock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12">
        <f t="shared" si="73"/>
        <v>41122.813935185186</v>
      </c>
      <c r="Q804" s="12">
        <f t="shared" si="77"/>
        <v>41168.961805555555</v>
      </c>
      <c r="R804" s="11">
        <f t="shared" si="74"/>
        <v>81.066666666666663</v>
      </c>
      <c r="S804" t="str">
        <f t="shared" si="75"/>
        <v>music</v>
      </c>
      <c r="T804" t="str">
        <f t="shared" si="76"/>
        <v>rock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12">
        <f t="shared" si="73"/>
        <v>40665.741643518515</v>
      </c>
      <c r="Q805" s="12">
        <f t="shared" si="77"/>
        <v>40691.833333333328</v>
      </c>
      <c r="R805" s="11">
        <f t="shared" si="74"/>
        <v>74.60526315789474</v>
      </c>
      <c r="S805" t="str">
        <f t="shared" si="75"/>
        <v>music</v>
      </c>
      <c r="T805" t="str">
        <f t="shared" si="76"/>
        <v>rock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12">
        <f t="shared" si="73"/>
        <v>40729.897291666668</v>
      </c>
      <c r="Q806" s="12">
        <f t="shared" si="77"/>
        <v>40746.957638888889</v>
      </c>
      <c r="R806" s="11">
        <f t="shared" si="74"/>
        <v>305.55555555555554</v>
      </c>
      <c r="S806" t="str">
        <f t="shared" si="75"/>
        <v>music</v>
      </c>
      <c r="T806" t="str">
        <f t="shared" si="76"/>
        <v>rock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12">
        <f t="shared" si="73"/>
        <v>40690.614722222221</v>
      </c>
      <c r="Q807" s="12">
        <f t="shared" si="77"/>
        <v>40740.75</v>
      </c>
      <c r="R807" s="11">
        <f t="shared" si="74"/>
        <v>58.333333333333336</v>
      </c>
      <c r="S807" t="str">
        <f t="shared" si="75"/>
        <v>music</v>
      </c>
      <c r="T807" t="str">
        <f t="shared" si="76"/>
        <v>rock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12">
        <f t="shared" si="73"/>
        <v>40763.483090277776</v>
      </c>
      <c r="Q808" s="12">
        <f t="shared" si="77"/>
        <v>40793.483090277776</v>
      </c>
      <c r="R808" s="11">
        <f t="shared" si="74"/>
        <v>117.67605633802818</v>
      </c>
      <c r="S808" t="str">
        <f t="shared" si="75"/>
        <v>music</v>
      </c>
      <c r="T808" t="str">
        <f t="shared" si="76"/>
        <v>rock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12">
        <f t="shared" si="73"/>
        <v>42759.420266203706</v>
      </c>
      <c r="Q809" s="12">
        <f t="shared" si="77"/>
        <v>42794.874999999993</v>
      </c>
      <c r="R809" s="11">
        <f t="shared" si="74"/>
        <v>73.771929824561397</v>
      </c>
      <c r="S809" t="str">
        <f t="shared" si="75"/>
        <v>music</v>
      </c>
      <c r="T809" t="str">
        <f t="shared" si="76"/>
        <v>rock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12">
        <f t="shared" si="73"/>
        <v>41961.892199074071</v>
      </c>
      <c r="Q810" s="12">
        <f t="shared" si="77"/>
        <v>41994.999305555553</v>
      </c>
      <c r="R810" s="11">
        <f t="shared" si="74"/>
        <v>104.65116279069767</v>
      </c>
      <c r="S810" t="str">
        <f t="shared" si="75"/>
        <v>music</v>
      </c>
      <c r="T810" t="str">
        <f t="shared" si="76"/>
        <v>rock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12">
        <f t="shared" si="73"/>
        <v>41628.625347222223</v>
      </c>
      <c r="Q811" s="12">
        <f t="shared" si="77"/>
        <v>41658.625347222223</v>
      </c>
      <c r="R811" s="11">
        <f t="shared" si="74"/>
        <v>79.82692307692308</v>
      </c>
      <c r="S811" t="str">
        <f t="shared" si="75"/>
        <v>music</v>
      </c>
      <c r="T811" t="str">
        <f t="shared" si="76"/>
        <v>rock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12">
        <f t="shared" si="73"/>
        <v>41122.847939814812</v>
      </c>
      <c r="Q812" s="12">
        <f t="shared" si="77"/>
        <v>41152.847939814812</v>
      </c>
      <c r="R812" s="11">
        <f t="shared" si="74"/>
        <v>58.333333333333336</v>
      </c>
      <c r="S812" t="str">
        <f t="shared" si="75"/>
        <v>music</v>
      </c>
      <c r="T812" t="str">
        <f t="shared" si="76"/>
        <v>rock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12">
        <f t="shared" si="73"/>
        <v>41443.435208333329</v>
      </c>
      <c r="Q813" s="12">
        <f t="shared" si="77"/>
        <v>41465.494444444441</v>
      </c>
      <c r="R813" s="11">
        <f t="shared" si="74"/>
        <v>86.666666666666671</v>
      </c>
      <c r="S813" t="str">
        <f t="shared" si="75"/>
        <v>music</v>
      </c>
      <c r="T813" t="str">
        <f t="shared" si="76"/>
        <v>rock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12">
        <f t="shared" si="73"/>
        <v>41281.809629629628</v>
      </c>
      <c r="Q814" s="12">
        <f t="shared" si="77"/>
        <v>41334.373611111107</v>
      </c>
      <c r="R814" s="11">
        <f t="shared" si="74"/>
        <v>27.606060606060606</v>
      </c>
      <c r="S814" t="str">
        <f t="shared" si="75"/>
        <v>music</v>
      </c>
      <c r="T814" t="str">
        <f t="shared" si="76"/>
        <v>rock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12">
        <f t="shared" si="73"/>
        <v>41080.751909722218</v>
      </c>
      <c r="Q815" s="12">
        <f t="shared" si="77"/>
        <v>41110.751909722218</v>
      </c>
      <c r="R815" s="11">
        <f t="shared" si="74"/>
        <v>24.999375000000001</v>
      </c>
      <c r="S815" t="str">
        <f t="shared" si="75"/>
        <v>music</v>
      </c>
      <c r="T815" t="str">
        <f t="shared" si="76"/>
        <v>rock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12">
        <f t="shared" si="73"/>
        <v>40679.534733796296</v>
      </c>
      <c r="Q816" s="12">
        <f t="shared" si="77"/>
        <v>40694.544444444444</v>
      </c>
      <c r="R816" s="11">
        <f t="shared" si="74"/>
        <v>45.464285714285715</v>
      </c>
      <c r="S816" t="str">
        <f t="shared" si="75"/>
        <v>music</v>
      </c>
      <c r="T816" t="str">
        <f t="shared" si="76"/>
        <v>rock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12">
        <f t="shared" si="73"/>
        <v>41914.70952546296</v>
      </c>
      <c r="Q817" s="12">
        <f t="shared" si="77"/>
        <v>41944.70952546296</v>
      </c>
      <c r="R817" s="11">
        <f t="shared" si="74"/>
        <v>99.534883720930239</v>
      </c>
      <c r="S817" t="str">
        <f t="shared" si="75"/>
        <v>music</v>
      </c>
      <c r="T817" t="str">
        <f t="shared" si="76"/>
        <v>rock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12">
        <f t="shared" si="73"/>
        <v>41341.662534722222</v>
      </c>
      <c r="Q818" s="12">
        <f t="shared" si="77"/>
        <v>41373.0625</v>
      </c>
      <c r="R818" s="11">
        <f t="shared" si="74"/>
        <v>39.31</v>
      </c>
      <c r="S818" t="str">
        <f t="shared" si="75"/>
        <v>music</v>
      </c>
      <c r="T818" t="str">
        <f t="shared" si="76"/>
        <v>rock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12">
        <f t="shared" si="73"/>
        <v>40925.391331018516</v>
      </c>
      <c r="Q819" s="12">
        <f t="shared" si="77"/>
        <v>40978.999305555553</v>
      </c>
      <c r="R819" s="11">
        <f t="shared" si="74"/>
        <v>89.419999999999987</v>
      </c>
      <c r="S819" t="str">
        <f t="shared" si="75"/>
        <v>music</v>
      </c>
      <c r="T819" t="str">
        <f t="shared" si="76"/>
        <v>rock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12">
        <f t="shared" si="73"/>
        <v>41120.67454861111</v>
      </c>
      <c r="Q820" s="12">
        <f t="shared" si="77"/>
        <v>41128.500694444439</v>
      </c>
      <c r="R820" s="11">
        <f t="shared" si="74"/>
        <v>28.684210526315791</v>
      </c>
      <c r="S820" t="str">
        <f t="shared" si="75"/>
        <v>music</v>
      </c>
      <c r="T820" t="str">
        <f t="shared" si="76"/>
        <v>rock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12">
        <f t="shared" si="73"/>
        <v>41619.789976851847</v>
      </c>
      <c r="Q821" s="12">
        <f t="shared" si="77"/>
        <v>41628.988888888889</v>
      </c>
      <c r="R821" s="11">
        <f t="shared" si="74"/>
        <v>31.071428571428573</v>
      </c>
      <c r="S821" t="str">
        <f t="shared" si="75"/>
        <v>music</v>
      </c>
      <c r="T821" t="str">
        <f t="shared" si="76"/>
        <v>rock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12">
        <f t="shared" si="73"/>
        <v>41768.633587962962</v>
      </c>
      <c r="Q822" s="12">
        <f t="shared" si="77"/>
        <v>41799</v>
      </c>
      <c r="R822" s="11">
        <f t="shared" si="74"/>
        <v>70.55263157894737</v>
      </c>
      <c r="S822" t="str">
        <f t="shared" si="75"/>
        <v>music</v>
      </c>
      <c r="T822" t="str">
        <f t="shared" si="76"/>
        <v>rock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12">
        <f t="shared" si="73"/>
        <v>42093.71371527778</v>
      </c>
      <c r="Q823" s="12">
        <f t="shared" si="77"/>
        <v>42127.959027777775</v>
      </c>
      <c r="R823" s="11">
        <f t="shared" si="74"/>
        <v>224.12820512820514</v>
      </c>
      <c r="S823" t="str">
        <f t="shared" si="75"/>
        <v>music</v>
      </c>
      <c r="T823" t="str">
        <f t="shared" si="76"/>
        <v>rock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12">
        <f t="shared" si="73"/>
        <v>41157.739004629628</v>
      </c>
      <c r="Q824" s="12">
        <f t="shared" si="77"/>
        <v>41187.739004629628</v>
      </c>
      <c r="R824" s="11">
        <f t="shared" si="74"/>
        <v>51.811594202898547</v>
      </c>
      <c r="S824" t="str">
        <f t="shared" si="75"/>
        <v>music</v>
      </c>
      <c r="T824" t="str">
        <f t="shared" si="76"/>
        <v>rock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12">
        <f t="shared" si="73"/>
        <v>42055.764490740738</v>
      </c>
      <c r="Q825" s="12">
        <f t="shared" si="77"/>
        <v>42085.722824074073</v>
      </c>
      <c r="R825" s="11">
        <f t="shared" si="74"/>
        <v>43.515151515151516</v>
      </c>
      <c r="S825" t="str">
        <f t="shared" si="75"/>
        <v>music</v>
      </c>
      <c r="T825" t="str">
        <f t="shared" si="76"/>
        <v>rock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12">
        <f t="shared" si="73"/>
        <v>40250.033773148149</v>
      </c>
      <c r="Q826" s="12">
        <f t="shared" si="77"/>
        <v>40286.082638888889</v>
      </c>
      <c r="R826" s="11">
        <f t="shared" si="74"/>
        <v>39.816666666666663</v>
      </c>
      <c r="S826" t="str">
        <f t="shared" si="75"/>
        <v>music</v>
      </c>
      <c r="T826" t="str">
        <f t="shared" si="76"/>
        <v>rock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12">
        <f t="shared" si="73"/>
        <v>41186.098194444443</v>
      </c>
      <c r="Q827" s="12">
        <f t="shared" si="77"/>
        <v>41211.098194444443</v>
      </c>
      <c r="R827" s="11">
        <f t="shared" si="74"/>
        <v>126.8080808080808</v>
      </c>
      <c r="S827" t="str">
        <f t="shared" si="75"/>
        <v>music</v>
      </c>
      <c r="T827" t="str">
        <f t="shared" si="76"/>
        <v>rock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12">
        <f t="shared" si="73"/>
        <v>40972.830208333333</v>
      </c>
      <c r="Q828" s="12">
        <f t="shared" si="77"/>
        <v>40993.788541666661</v>
      </c>
      <c r="R828" s="11">
        <f t="shared" si="74"/>
        <v>113.87755102040816</v>
      </c>
      <c r="S828" t="str">
        <f t="shared" si="75"/>
        <v>music</v>
      </c>
      <c r="T828" t="str">
        <f t="shared" si="76"/>
        <v>rock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12">
        <f t="shared" si="73"/>
        <v>40927.265127314815</v>
      </c>
      <c r="Q829" s="12">
        <f t="shared" si="77"/>
        <v>40953.617361111108</v>
      </c>
      <c r="R829" s="11">
        <f t="shared" si="74"/>
        <v>28.181818181818183</v>
      </c>
      <c r="S829" t="str">
        <f t="shared" si="75"/>
        <v>music</v>
      </c>
      <c r="T829" t="str">
        <f t="shared" si="76"/>
        <v>rock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12">
        <f t="shared" si="73"/>
        <v>41072.84238425926</v>
      </c>
      <c r="Q830" s="12">
        <f t="shared" si="77"/>
        <v>41085.474999999999</v>
      </c>
      <c r="R830" s="11">
        <f t="shared" si="74"/>
        <v>36.60526315789474</v>
      </c>
      <c r="S830" t="str">
        <f t="shared" si="75"/>
        <v>music</v>
      </c>
      <c r="T830" t="str">
        <f t="shared" si="76"/>
        <v>rock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12">
        <f t="shared" si="73"/>
        <v>42504.593055555553</v>
      </c>
      <c r="Q831" s="12">
        <f t="shared" si="77"/>
        <v>42564.593055555553</v>
      </c>
      <c r="R831" s="11">
        <f t="shared" si="74"/>
        <v>32.5</v>
      </c>
      <c r="S831" t="str">
        <f t="shared" si="75"/>
        <v>music</v>
      </c>
      <c r="T831" t="str">
        <f t="shared" si="76"/>
        <v>rock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12">
        <f t="shared" si="73"/>
        <v>41325.317418981482</v>
      </c>
      <c r="Q832" s="12">
        <f t="shared" si="77"/>
        <v>41355.27575231481</v>
      </c>
      <c r="R832" s="11">
        <f t="shared" si="74"/>
        <v>60.65625</v>
      </c>
      <c r="S832" t="str">
        <f t="shared" si="75"/>
        <v>music</v>
      </c>
      <c r="T832" t="str">
        <f t="shared" si="76"/>
        <v>rock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12">
        <f t="shared" si="73"/>
        <v>40996.438587962963</v>
      </c>
      <c r="Q833" s="12">
        <f t="shared" si="77"/>
        <v>41026.438587962963</v>
      </c>
      <c r="R833" s="11">
        <f t="shared" si="74"/>
        <v>175</v>
      </c>
      <c r="S833" t="str">
        <f t="shared" si="75"/>
        <v>music</v>
      </c>
      <c r="T833" t="str">
        <f t="shared" si="76"/>
        <v>rock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12">
        <f t="shared" si="73"/>
        <v>40869.466840277775</v>
      </c>
      <c r="Q834" s="12">
        <f t="shared" si="77"/>
        <v>40929.134027777778</v>
      </c>
      <c r="R834" s="11">
        <f t="shared" si="74"/>
        <v>97.993896103896105</v>
      </c>
      <c r="S834" t="str">
        <f t="shared" si="75"/>
        <v>music</v>
      </c>
      <c r="T834" t="str">
        <f t="shared" si="76"/>
        <v>rock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((E835/D835)*100)</f>
        <v>101.66666666666666</v>
      </c>
      <c r="P835" s="12">
        <f t="shared" ref="P835:P898" si="79">(((J835/60)/60)/24)+DATE(1970,1,1)+(-5/24)</f>
        <v>41718.669849537036</v>
      </c>
      <c r="Q835" s="12">
        <f t="shared" si="77"/>
        <v>41748.669849537036</v>
      </c>
      <c r="R835" s="11">
        <f t="shared" ref="R835:R898" si="80">IFERROR(E835/L835,0)</f>
        <v>148.78048780487805</v>
      </c>
      <c r="S835" t="str">
        <f t="shared" ref="S835:S898" si="81">LEFT(N835, SEARCH("/",N835,1)-1)</f>
        <v>music</v>
      </c>
      <c r="T835" t="str">
        <f t="shared" ref="T835:T898" si="82">RIGHT(N835,LEN(N835)-SEARCH("/",N835))</f>
        <v>rock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12">
        <f t="shared" si="79"/>
        <v>41422.614490740736</v>
      </c>
      <c r="Q836" s="12">
        <f t="shared" ref="Q836:Q899" si="83">(((I836/60)/60)/24)+DATE(1970,1,1)+(-5/24)</f>
        <v>41455.957638888889</v>
      </c>
      <c r="R836" s="11">
        <f t="shared" si="80"/>
        <v>96.08</v>
      </c>
      <c r="S836" t="str">
        <f t="shared" si="81"/>
        <v>music</v>
      </c>
      <c r="T836" t="str">
        <f t="shared" si="82"/>
        <v>rock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12">
        <f t="shared" si="79"/>
        <v>41005.249513888884</v>
      </c>
      <c r="Q837" s="12">
        <f t="shared" si="83"/>
        <v>41047.916666666664</v>
      </c>
      <c r="R837" s="11">
        <f t="shared" si="80"/>
        <v>58.625</v>
      </c>
      <c r="S837" t="str">
        <f t="shared" si="81"/>
        <v>music</v>
      </c>
      <c r="T837" t="str">
        <f t="shared" si="82"/>
        <v>rock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12">
        <f t="shared" si="79"/>
        <v>41523.848587962959</v>
      </c>
      <c r="Q838" s="12">
        <f t="shared" si="83"/>
        <v>41553.848587962959</v>
      </c>
      <c r="R838" s="11">
        <f t="shared" si="80"/>
        <v>109.70695652173914</v>
      </c>
      <c r="S838" t="str">
        <f t="shared" si="81"/>
        <v>music</v>
      </c>
      <c r="T838" t="str">
        <f t="shared" si="82"/>
        <v>rock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12">
        <f t="shared" si="79"/>
        <v>41730.79006944444</v>
      </c>
      <c r="Q839" s="12">
        <f t="shared" si="83"/>
        <v>41760.79006944444</v>
      </c>
      <c r="R839" s="11">
        <f t="shared" si="80"/>
        <v>49.112903225806448</v>
      </c>
      <c r="S839" t="str">
        <f t="shared" si="81"/>
        <v>music</v>
      </c>
      <c r="T839" t="str">
        <f t="shared" si="82"/>
        <v>rock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12">
        <f t="shared" si="79"/>
        <v>40895.689641203702</v>
      </c>
      <c r="Q840" s="12">
        <f t="shared" si="83"/>
        <v>40925.689641203702</v>
      </c>
      <c r="R840" s="11">
        <f t="shared" si="80"/>
        <v>47.672131147540981</v>
      </c>
      <c r="S840" t="str">
        <f t="shared" si="81"/>
        <v>music</v>
      </c>
      <c r="T840" t="str">
        <f t="shared" si="82"/>
        <v>rock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12">
        <f t="shared" si="79"/>
        <v>41144.555046296293</v>
      </c>
      <c r="Q841" s="12">
        <f t="shared" si="83"/>
        <v>41174.555046296293</v>
      </c>
      <c r="R841" s="11">
        <f t="shared" si="80"/>
        <v>60.737812499999997</v>
      </c>
      <c r="S841" t="str">
        <f t="shared" si="81"/>
        <v>music</v>
      </c>
      <c r="T841" t="str">
        <f t="shared" si="82"/>
        <v>rock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12">
        <f t="shared" si="79"/>
        <v>42607.018368055556</v>
      </c>
      <c r="Q842" s="12">
        <f t="shared" si="83"/>
        <v>42637.018368055556</v>
      </c>
      <c r="R842" s="11">
        <f t="shared" si="80"/>
        <v>63.37715789473684</v>
      </c>
      <c r="S842" t="str">
        <f t="shared" si="81"/>
        <v>music</v>
      </c>
      <c r="T842" t="str">
        <f t="shared" si="82"/>
        <v>metal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12">
        <f t="shared" si="79"/>
        <v>41923.63035879629</v>
      </c>
      <c r="Q843" s="12">
        <f t="shared" si="83"/>
        <v>41953.672025462954</v>
      </c>
      <c r="R843" s="11">
        <f t="shared" si="80"/>
        <v>53.893617021276597</v>
      </c>
      <c r="S843" t="str">
        <f t="shared" si="81"/>
        <v>music</v>
      </c>
      <c r="T843" t="str">
        <f t="shared" si="82"/>
        <v>metal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12">
        <f t="shared" si="79"/>
        <v>41526.384062500001</v>
      </c>
      <c r="Q844" s="12">
        <f t="shared" si="83"/>
        <v>41560.957638888889</v>
      </c>
      <c r="R844" s="11">
        <f t="shared" si="80"/>
        <v>66.871794871794876</v>
      </c>
      <c r="S844" t="str">
        <f t="shared" si="81"/>
        <v>music</v>
      </c>
      <c r="T844" t="str">
        <f t="shared" si="82"/>
        <v>metal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12">
        <f t="shared" si="79"/>
        <v>42695.049537037034</v>
      </c>
      <c r="Q845" s="12">
        <f t="shared" si="83"/>
        <v>42712.124999999993</v>
      </c>
      <c r="R845" s="11">
        <f t="shared" si="80"/>
        <v>63.102362204724407</v>
      </c>
      <c r="S845" t="str">
        <f t="shared" si="81"/>
        <v>music</v>
      </c>
      <c r="T845" t="str">
        <f t="shared" si="82"/>
        <v>metal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12">
        <f t="shared" si="79"/>
        <v>41905.476296296292</v>
      </c>
      <c r="Q846" s="12">
        <f t="shared" si="83"/>
        <v>41943.999305555553</v>
      </c>
      <c r="R846" s="11">
        <f t="shared" si="80"/>
        <v>36.628930817610062</v>
      </c>
      <c r="S846" t="str">
        <f t="shared" si="81"/>
        <v>music</v>
      </c>
      <c r="T846" t="str">
        <f t="shared" si="82"/>
        <v>metal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12">
        <f t="shared" si="79"/>
        <v>42577.997638888883</v>
      </c>
      <c r="Q847" s="12">
        <f t="shared" si="83"/>
        <v>42617.957638888889</v>
      </c>
      <c r="R847" s="11">
        <f t="shared" si="80"/>
        <v>34.005706214689269</v>
      </c>
      <c r="S847" t="str">
        <f t="shared" si="81"/>
        <v>music</v>
      </c>
      <c r="T847" t="str">
        <f t="shared" si="82"/>
        <v>metal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12">
        <f t="shared" si="79"/>
        <v>41694.183506944442</v>
      </c>
      <c r="Q848" s="12">
        <f t="shared" si="83"/>
        <v>41708.375</v>
      </c>
      <c r="R848" s="11">
        <f t="shared" si="80"/>
        <v>28.553404255319148</v>
      </c>
      <c r="S848" t="str">
        <f t="shared" si="81"/>
        <v>music</v>
      </c>
      <c r="T848" t="str">
        <f t="shared" si="82"/>
        <v>metal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12">
        <f t="shared" si="79"/>
        <v>42165.590000000004</v>
      </c>
      <c r="Q849" s="12">
        <f t="shared" si="83"/>
        <v>42195.590000000004</v>
      </c>
      <c r="R849" s="11">
        <f t="shared" si="80"/>
        <v>10</v>
      </c>
      <c r="S849" t="str">
        <f t="shared" si="81"/>
        <v>music</v>
      </c>
      <c r="T849" t="str">
        <f t="shared" si="82"/>
        <v>metal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12">
        <f t="shared" si="79"/>
        <v>42078.583715277775</v>
      </c>
      <c r="Q850" s="12">
        <f t="shared" si="83"/>
        <v>42108.583715277775</v>
      </c>
      <c r="R850" s="11">
        <f t="shared" si="80"/>
        <v>18.75</v>
      </c>
      <c r="S850" t="str">
        <f t="shared" si="81"/>
        <v>music</v>
      </c>
      <c r="T850" t="str">
        <f t="shared" si="82"/>
        <v>metal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12">
        <f t="shared" si="79"/>
        <v>42050.94055555555</v>
      </c>
      <c r="Q851" s="12">
        <f t="shared" si="83"/>
        <v>42078.898888888885</v>
      </c>
      <c r="R851" s="11">
        <f t="shared" si="80"/>
        <v>41.704347826086959</v>
      </c>
      <c r="S851" t="str">
        <f t="shared" si="81"/>
        <v>music</v>
      </c>
      <c r="T851" t="str">
        <f t="shared" si="82"/>
        <v>metal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12">
        <f t="shared" si="79"/>
        <v>42452.619409722225</v>
      </c>
      <c r="Q852" s="12">
        <f t="shared" si="83"/>
        <v>42484.999305555553</v>
      </c>
      <c r="R852" s="11">
        <f t="shared" si="80"/>
        <v>46.669172932330824</v>
      </c>
      <c r="S852" t="str">
        <f t="shared" si="81"/>
        <v>music</v>
      </c>
      <c r="T852" t="str">
        <f t="shared" si="82"/>
        <v>metal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12">
        <f t="shared" si="79"/>
        <v>42522.671909722216</v>
      </c>
      <c r="Q853" s="12">
        <f t="shared" si="83"/>
        <v>42582.614583333336</v>
      </c>
      <c r="R853" s="11">
        <f t="shared" si="80"/>
        <v>37.271428571428572</v>
      </c>
      <c r="S853" t="str">
        <f t="shared" si="81"/>
        <v>music</v>
      </c>
      <c r="T853" t="str">
        <f t="shared" si="82"/>
        <v>metal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12">
        <f t="shared" si="79"/>
        <v>42656.59716435185</v>
      </c>
      <c r="Q854" s="12">
        <f t="shared" si="83"/>
        <v>42667.666666666664</v>
      </c>
      <c r="R854" s="11">
        <f t="shared" si="80"/>
        <v>59.258064516129032</v>
      </c>
      <c r="S854" t="str">
        <f t="shared" si="81"/>
        <v>music</v>
      </c>
      <c r="T854" t="str">
        <f t="shared" si="82"/>
        <v>metal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12">
        <f t="shared" si="79"/>
        <v>42021.62394675926</v>
      </c>
      <c r="Q855" s="12">
        <f t="shared" si="83"/>
        <v>42051.62394675926</v>
      </c>
      <c r="R855" s="11">
        <f t="shared" si="80"/>
        <v>30</v>
      </c>
      <c r="S855" t="str">
        <f t="shared" si="81"/>
        <v>music</v>
      </c>
      <c r="T855" t="str">
        <f t="shared" si="82"/>
        <v>metal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12">
        <f t="shared" si="79"/>
        <v>42702.004004629627</v>
      </c>
      <c r="Q856" s="12">
        <f t="shared" si="83"/>
        <v>42732.004004629627</v>
      </c>
      <c r="R856" s="11">
        <f t="shared" si="80"/>
        <v>65.8623246492986</v>
      </c>
      <c r="S856" t="str">
        <f t="shared" si="81"/>
        <v>music</v>
      </c>
      <c r="T856" t="str">
        <f t="shared" si="82"/>
        <v>metal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12">
        <f t="shared" si="79"/>
        <v>42544.916863425926</v>
      </c>
      <c r="Q857" s="12">
        <f t="shared" si="83"/>
        <v>42574.916863425926</v>
      </c>
      <c r="R857" s="11">
        <f t="shared" si="80"/>
        <v>31.914893617021278</v>
      </c>
      <c r="S857" t="str">
        <f t="shared" si="81"/>
        <v>music</v>
      </c>
      <c r="T857" t="str">
        <f t="shared" si="82"/>
        <v>metal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12">
        <f t="shared" si="79"/>
        <v>42609.103657407402</v>
      </c>
      <c r="Q858" s="12">
        <f t="shared" si="83"/>
        <v>42668.583333333336</v>
      </c>
      <c r="R858" s="11">
        <f t="shared" si="80"/>
        <v>19.464285714285715</v>
      </c>
      <c r="S858" t="str">
        <f t="shared" si="81"/>
        <v>music</v>
      </c>
      <c r="T858" t="str">
        <f t="shared" si="82"/>
        <v>metal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12">
        <f t="shared" si="79"/>
        <v>42291.373043981475</v>
      </c>
      <c r="Q859" s="12">
        <f t="shared" si="83"/>
        <v>42333.414710648147</v>
      </c>
      <c r="R859" s="11">
        <f t="shared" si="80"/>
        <v>50</v>
      </c>
      <c r="S859" t="str">
        <f t="shared" si="81"/>
        <v>music</v>
      </c>
      <c r="T859" t="str">
        <f t="shared" si="82"/>
        <v>metal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12">
        <f t="shared" si="79"/>
        <v>42079.537245370368</v>
      </c>
      <c r="Q860" s="12">
        <f t="shared" si="83"/>
        <v>42109.749305555553</v>
      </c>
      <c r="R860" s="11">
        <f t="shared" si="80"/>
        <v>22.737763157894737</v>
      </c>
      <c r="S860" t="str">
        <f t="shared" si="81"/>
        <v>music</v>
      </c>
      <c r="T860" t="str">
        <f t="shared" si="82"/>
        <v>metal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12">
        <f t="shared" si="79"/>
        <v>42128.611898148149</v>
      </c>
      <c r="Q861" s="12">
        <f t="shared" si="83"/>
        <v>42158.791666666664</v>
      </c>
      <c r="R861" s="11">
        <f t="shared" si="80"/>
        <v>42.724489795918366</v>
      </c>
      <c r="S861" t="str">
        <f t="shared" si="81"/>
        <v>music</v>
      </c>
      <c r="T861" t="str">
        <f t="shared" si="82"/>
        <v>metal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12">
        <f t="shared" si="79"/>
        <v>41570.274456018517</v>
      </c>
      <c r="Q862" s="12">
        <f t="shared" si="83"/>
        <v>41600.316122685181</v>
      </c>
      <c r="R862" s="11">
        <f t="shared" si="80"/>
        <v>52.916666666666664</v>
      </c>
      <c r="S862" t="str">
        <f t="shared" si="81"/>
        <v>music</v>
      </c>
      <c r="T862" t="str">
        <f t="shared" si="82"/>
        <v>jazz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12">
        <f t="shared" si="79"/>
        <v>42599.756990740738</v>
      </c>
      <c r="Q863" s="12">
        <f t="shared" si="83"/>
        <v>42629.756990740738</v>
      </c>
      <c r="R863" s="11">
        <f t="shared" si="80"/>
        <v>50.5</v>
      </c>
      <c r="S863" t="str">
        <f t="shared" si="81"/>
        <v>music</v>
      </c>
      <c r="T863" t="str">
        <f t="shared" si="82"/>
        <v>jazz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12">
        <f t="shared" si="79"/>
        <v>41559.346620370365</v>
      </c>
      <c r="Q864" s="12">
        <f t="shared" si="83"/>
        <v>41589.388287037036</v>
      </c>
      <c r="R864" s="11">
        <f t="shared" si="80"/>
        <v>42.5</v>
      </c>
      <c r="S864" t="str">
        <f t="shared" si="81"/>
        <v>music</v>
      </c>
      <c r="T864" t="str">
        <f t="shared" si="82"/>
        <v>jazz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12">
        <f t="shared" si="79"/>
        <v>40920.909328703703</v>
      </c>
      <c r="Q865" s="12">
        <f t="shared" si="83"/>
        <v>40950.909328703703</v>
      </c>
      <c r="R865" s="11">
        <f t="shared" si="80"/>
        <v>18</v>
      </c>
      <c r="S865" t="str">
        <f t="shared" si="81"/>
        <v>music</v>
      </c>
      <c r="T865" t="str">
        <f t="shared" si="82"/>
        <v>jazz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12">
        <f t="shared" si="79"/>
        <v>41540.898587962962</v>
      </c>
      <c r="Q866" s="12">
        <f t="shared" si="83"/>
        <v>41563.207638888889</v>
      </c>
      <c r="R866" s="11">
        <f t="shared" si="80"/>
        <v>34.177215189873415</v>
      </c>
      <c r="S866" t="str">
        <f t="shared" si="81"/>
        <v>music</v>
      </c>
      <c r="T866" t="str">
        <f t="shared" si="82"/>
        <v>jazz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12">
        <f t="shared" si="79"/>
        <v>41230.564780092594</v>
      </c>
      <c r="Q867" s="12">
        <f t="shared" si="83"/>
        <v>41290.564780092594</v>
      </c>
      <c r="R867" s="11">
        <f t="shared" si="80"/>
        <v>22.5</v>
      </c>
      <c r="S867" t="str">
        <f t="shared" si="81"/>
        <v>music</v>
      </c>
      <c r="T867" t="str">
        <f t="shared" si="82"/>
        <v>jazz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12">
        <f t="shared" si="79"/>
        <v>42025.429606481477</v>
      </c>
      <c r="Q868" s="12">
        <f t="shared" si="83"/>
        <v>42063.423611111109</v>
      </c>
      <c r="R868" s="11">
        <f t="shared" si="80"/>
        <v>58.18181818181818</v>
      </c>
      <c r="S868" t="str">
        <f t="shared" si="81"/>
        <v>music</v>
      </c>
      <c r="T868" t="str">
        <f t="shared" si="82"/>
        <v>jazz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12">
        <f t="shared" si="79"/>
        <v>40087.897060185183</v>
      </c>
      <c r="Q869" s="12">
        <f t="shared" si="83"/>
        <v>40147.999305555553</v>
      </c>
      <c r="R869" s="11">
        <f t="shared" si="80"/>
        <v>109.18181818181819</v>
      </c>
      <c r="S869" t="str">
        <f t="shared" si="81"/>
        <v>music</v>
      </c>
      <c r="T869" t="str">
        <f t="shared" si="82"/>
        <v>jazz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12">
        <f t="shared" si="79"/>
        <v>41615.819421296292</v>
      </c>
      <c r="Q870" s="12">
        <f t="shared" si="83"/>
        <v>41645.819421296292</v>
      </c>
      <c r="R870" s="11">
        <f t="shared" si="80"/>
        <v>50</v>
      </c>
      <c r="S870" t="str">
        <f t="shared" si="81"/>
        <v>music</v>
      </c>
      <c r="T870" t="str">
        <f t="shared" si="82"/>
        <v>jazz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12">
        <f t="shared" si="79"/>
        <v>41342.637233796297</v>
      </c>
      <c r="Q871" s="12">
        <f t="shared" si="83"/>
        <v>41372.595567129625</v>
      </c>
      <c r="R871" s="11">
        <f t="shared" si="80"/>
        <v>346.66666666666669</v>
      </c>
      <c r="S871" t="str">
        <f t="shared" si="81"/>
        <v>music</v>
      </c>
      <c r="T871" t="str">
        <f t="shared" si="82"/>
        <v>jazz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12">
        <f t="shared" si="79"/>
        <v>41487.813923611109</v>
      </c>
      <c r="Q872" s="12">
        <f t="shared" si="83"/>
        <v>41517.813923611109</v>
      </c>
      <c r="R872" s="11">
        <f t="shared" si="80"/>
        <v>12.4</v>
      </c>
      <c r="S872" t="str">
        <f t="shared" si="81"/>
        <v>music</v>
      </c>
      <c r="T872" t="str">
        <f t="shared" si="82"/>
        <v>jazz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12">
        <f t="shared" si="79"/>
        <v>41577.352951388886</v>
      </c>
      <c r="Q873" s="12">
        <f t="shared" si="83"/>
        <v>41607.39461805555</v>
      </c>
      <c r="R873" s="11">
        <f t="shared" si="80"/>
        <v>27.083333333333332</v>
      </c>
      <c r="S873" t="str">
        <f t="shared" si="81"/>
        <v>music</v>
      </c>
      <c r="T873" t="str">
        <f t="shared" si="82"/>
        <v>jazz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12">
        <f t="shared" si="79"/>
        <v>40567.617210648146</v>
      </c>
      <c r="Q874" s="12">
        <f t="shared" si="83"/>
        <v>40612.617210648146</v>
      </c>
      <c r="R874" s="11">
        <f t="shared" si="80"/>
        <v>32.5</v>
      </c>
      <c r="S874" t="str">
        <f t="shared" si="81"/>
        <v>music</v>
      </c>
      <c r="T874" t="str">
        <f t="shared" si="82"/>
        <v>jazz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12">
        <f t="shared" si="79"/>
        <v>41183.958796296298</v>
      </c>
      <c r="Q875" s="12">
        <f t="shared" si="83"/>
        <v>41224.000462962962</v>
      </c>
      <c r="R875" s="11">
        <f t="shared" si="80"/>
        <v>9</v>
      </c>
      <c r="S875" t="str">
        <f t="shared" si="81"/>
        <v>music</v>
      </c>
      <c r="T875" t="str">
        <f t="shared" si="82"/>
        <v>jazz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12">
        <f t="shared" si="79"/>
        <v>41368.375393518516</v>
      </c>
      <c r="Q876" s="12">
        <f t="shared" si="83"/>
        <v>41398.375393518516</v>
      </c>
      <c r="R876" s="11">
        <f t="shared" si="80"/>
        <v>34.761904761904759</v>
      </c>
      <c r="S876" t="str">
        <f t="shared" si="81"/>
        <v>music</v>
      </c>
      <c r="T876" t="str">
        <f t="shared" si="82"/>
        <v>jazz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12">
        <f t="shared" si="79"/>
        <v>42248.515405092585</v>
      </c>
      <c r="Q877" s="12">
        <f t="shared" si="83"/>
        <v>42268.515405092585</v>
      </c>
      <c r="R877" s="11">
        <f t="shared" si="80"/>
        <v>0</v>
      </c>
      <c r="S877" t="str">
        <f t="shared" si="81"/>
        <v>music</v>
      </c>
      <c r="T877" t="str">
        <f t="shared" si="82"/>
        <v>jazz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12">
        <f t="shared" si="79"/>
        <v>41276.288506944438</v>
      </c>
      <c r="Q878" s="12">
        <f t="shared" si="83"/>
        <v>41309.288506944438</v>
      </c>
      <c r="R878" s="11">
        <f t="shared" si="80"/>
        <v>28.577777777777779</v>
      </c>
      <c r="S878" t="str">
        <f t="shared" si="81"/>
        <v>music</v>
      </c>
      <c r="T878" t="str">
        <f t="shared" si="82"/>
        <v>jazz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12">
        <f t="shared" si="79"/>
        <v>41597.580555555556</v>
      </c>
      <c r="Q879" s="12">
        <f t="shared" si="83"/>
        <v>41627.580555555556</v>
      </c>
      <c r="R879" s="11">
        <f t="shared" si="80"/>
        <v>46.586206896551722</v>
      </c>
      <c r="S879" t="str">
        <f t="shared" si="81"/>
        <v>music</v>
      </c>
      <c r="T879" t="str">
        <f t="shared" si="82"/>
        <v>jazz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12">
        <f t="shared" si="79"/>
        <v>40505.024583333332</v>
      </c>
      <c r="Q880" s="12">
        <f t="shared" si="83"/>
        <v>40535.024583333332</v>
      </c>
      <c r="R880" s="11">
        <f t="shared" si="80"/>
        <v>32.5</v>
      </c>
      <c r="S880" t="str">
        <f t="shared" si="81"/>
        <v>music</v>
      </c>
      <c r="T880" t="str">
        <f t="shared" si="82"/>
        <v>jazz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12">
        <f t="shared" si="79"/>
        <v>41037.621585648143</v>
      </c>
      <c r="Q881" s="12">
        <f t="shared" si="83"/>
        <v>41058.621585648143</v>
      </c>
      <c r="R881" s="11">
        <f t="shared" si="80"/>
        <v>21.466666666666665</v>
      </c>
      <c r="S881" t="str">
        <f t="shared" si="81"/>
        <v>music</v>
      </c>
      <c r="T881" t="str">
        <f t="shared" si="82"/>
        <v>jazz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12">
        <f t="shared" si="79"/>
        <v>41179.112708333334</v>
      </c>
      <c r="Q882" s="12">
        <f t="shared" si="83"/>
        <v>41212.112708333334</v>
      </c>
      <c r="R882" s="11">
        <f t="shared" si="80"/>
        <v>14.125</v>
      </c>
      <c r="S882" t="str">
        <f t="shared" si="81"/>
        <v>music</v>
      </c>
      <c r="T882" t="str">
        <f t="shared" si="82"/>
        <v>indie rock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12">
        <f t="shared" si="79"/>
        <v>40877.042662037034</v>
      </c>
      <c r="Q883" s="12">
        <f t="shared" si="83"/>
        <v>40922.042662037034</v>
      </c>
      <c r="R883" s="11">
        <f t="shared" si="80"/>
        <v>30</v>
      </c>
      <c r="S883" t="str">
        <f t="shared" si="81"/>
        <v>music</v>
      </c>
      <c r="T883" t="str">
        <f t="shared" si="82"/>
        <v>indie rock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12">
        <f t="shared" si="79"/>
        <v>40759.652199074073</v>
      </c>
      <c r="Q884" s="12">
        <f t="shared" si="83"/>
        <v>40792.652199074073</v>
      </c>
      <c r="R884" s="11">
        <f t="shared" si="80"/>
        <v>21.571428571428573</v>
      </c>
      <c r="S884" t="str">
        <f t="shared" si="81"/>
        <v>music</v>
      </c>
      <c r="T884" t="str">
        <f t="shared" si="82"/>
        <v>indie rock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12">
        <f t="shared" si="79"/>
        <v>42371.727256944439</v>
      </c>
      <c r="Q885" s="12">
        <f t="shared" si="83"/>
        <v>42431.727256944439</v>
      </c>
      <c r="R885" s="11">
        <f t="shared" si="80"/>
        <v>83.375</v>
      </c>
      <c r="S885" t="str">
        <f t="shared" si="81"/>
        <v>music</v>
      </c>
      <c r="T885" t="str">
        <f t="shared" si="82"/>
        <v>indie rock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12">
        <f t="shared" si="79"/>
        <v>40981.594282407401</v>
      </c>
      <c r="Q886" s="12">
        <f t="shared" si="83"/>
        <v>41040.896527777775</v>
      </c>
      <c r="R886" s="11">
        <f t="shared" si="80"/>
        <v>10</v>
      </c>
      <c r="S886" t="str">
        <f t="shared" si="81"/>
        <v>music</v>
      </c>
      <c r="T886" t="str">
        <f t="shared" si="82"/>
        <v>indie rock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12">
        <f t="shared" si="79"/>
        <v>42713.732766203706</v>
      </c>
      <c r="Q887" s="12">
        <f t="shared" si="83"/>
        <v>42734.732766203706</v>
      </c>
      <c r="R887" s="11">
        <f t="shared" si="80"/>
        <v>35.714285714285715</v>
      </c>
      <c r="S887" t="str">
        <f t="shared" si="81"/>
        <v>music</v>
      </c>
      <c r="T887" t="str">
        <f t="shared" si="82"/>
        <v>indie rock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12">
        <f t="shared" si="79"/>
        <v>42603.662187499998</v>
      </c>
      <c r="Q888" s="12">
        <f t="shared" si="83"/>
        <v>42628.662187499998</v>
      </c>
      <c r="R888" s="11">
        <f t="shared" si="80"/>
        <v>29.285714285714285</v>
      </c>
      <c r="S888" t="str">
        <f t="shared" si="81"/>
        <v>music</v>
      </c>
      <c r="T888" t="str">
        <f t="shared" si="82"/>
        <v>indie rock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12">
        <f t="shared" si="79"/>
        <v>41026.75063657407</v>
      </c>
      <c r="Q889" s="12">
        <f t="shared" si="83"/>
        <v>41056.75063657407</v>
      </c>
      <c r="R889" s="11">
        <f t="shared" si="80"/>
        <v>0</v>
      </c>
      <c r="S889" t="str">
        <f t="shared" si="81"/>
        <v>music</v>
      </c>
      <c r="T889" t="str">
        <f t="shared" si="82"/>
        <v>indie rock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12">
        <f t="shared" si="79"/>
        <v>40751.544965277775</v>
      </c>
      <c r="Q890" s="12">
        <f t="shared" si="83"/>
        <v>40787.041666666664</v>
      </c>
      <c r="R890" s="11">
        <f t="shared" si="80"/>
        <v>18</v>
      </c>
      <c r="S890" t="str">
        <f t="shared" si="81"/>
        <v>music</v>
      </c>
      <c r="T890" t="str">
        <f t="shared" si="82"/>
        <v>indie rock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12">
        <f t="shared" si="79"/>
        <v>41887.575729166667</v>
      </c>
      <c r="Q891" s="12">
        <f t="shared" si="83"/>
        <v>41917.575729166667</v>
      </c>
      <c r="R891" s="11">
        <f t="shared" si="80"/>
        <v>73.760000000000005</v>
      </c>
      <c r="S891" t="str">
        <f t="shared" si="81"/>
        <v>music</v>
      </c>
      <c r="T891" t="str">
        <f t="shared" si="82"/>
        <v>indie rock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12">
        <f t="shared" si="79"/>
        <v>41569.490497685183</v>
      </c>
      <c r="Q892" s="12">
        <f t="shared" si="83"/>
        <v>41599.532164351847</v>
      </c>
      <c r="R892" s="11">
        <f t="shared" si="80"/>
        <v>31.25</v>
      </c>
      <c r="S892" t="str">
        <f t="shared" si="81"/>
        <v>music</v>
      </c>
      <c r="T892" t="str">
        <f t="shared" si="82"/>
        <v>indie rock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12">
        <f t="shared" si="79"/>
        <v>41841.823263888888</v>
      </c>
      <c r="Q893" s="12">
        <f t="shared" si="83"/>
        <v>41871.823263888888</v>
      </c>
      <c r="R893" s="11">
        <f t="shared" si="80"/>
        <v>28.888888888888889</v>
      </c>
      <c r="S893" t="str">
        <f t="shared" si="81"/>
        <v>music</v>
      </c>
      <c r="T893" t="str">
        <f t="shared" si="82"/>
        <v>indie rock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12">
        <f t="shared" si="79"/>
        <v>40303.991701388884</v>
      </c>
      <c r="Q894" s="12">
        <f t="shared" si="83"/>
        <v>40390.958333333328</v>
      </c>
      <c r="R894" s="11">
        <f t="shared" si="80"/>
        <v>143.8235294117647</v>
      </c>
      <c r="S894" t="str">
        <f t="shared" si="81"/>
        <v>music</v>
      </c>
      <c r="T894" t="str">
        <f t="shared" si="82"/>
        <v>indie rock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12">
        <f t="shared" si="79"/>
        <v>42065.689386574071</v>
      </c>
      <c r="Q895" s="12">
        <f t="shared" si="83"/>
        <v>42095.647719907407</v>
      </c>
      <c r="R895" s="11">
        <f t="shared" si="80"/>
        <v>40</v>
      </c>
      <c r="S895" t="str">
        <f t="shared" si="81"/>
        <v>music</v>
      </c>
      <c r="T895" t="str">
        <f t="shared" si="82"/>
        <v>indie rock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12">
        <f t="shared" si="79"/>
        <v>42496.773263888892</v>
      </c>
      <c r="Q896" s="12">
        <f t="shared" si="83"/>
        <v>42526.773263888892</v>
      </c>
      <c r="R896" s="11">
        <f t="shared" si="80"/>
        <v>147.81132075471697</v>
      </c>
      <c r="S896" t="str">
        <f t="shared" si="81"/>
        <v>music</v>
      </c>
      <c r="T896" t="str">
        <f t="shared" si="82"/>
        <v>indie rock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12">
        <f t="shared" si="79"/>
        <v>40430.919317129628</v>
      </c>
      <c r="Q897" s="12">
        <f t="shared" si="83"/>
        <v>40475.919317129628</v>
      </c>
      <c r="R897" s="11">
        <f t="shared" si="80"/>
        <v>27.857142857142858</v>
      </c>
      <c r="S897" t="str">
        <f t="shared" si="81"/>
        <v>music</v>
      </c>
      <c r="T897" t="str">
        <f t="shared" si="82"/>
        <v>indie rock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12">
        <f t="shared" si="79"/>
        <v>42218.664652777778</v>
      </c>
      <c r="Q898" s="12">
        <f t="shared" si="83"/>
        <v>42243.958333333336</v>
      </c>
      <c r="R898" s="11">
        <f t="shared" si="80"/>
        <v>44.444444444444443</v>
      </c>
      <c r="S898" t="str">
        <f t="shared" si="81"/>
        <v>music</v>
      </c>
      <c r="T898" t="str">
        <f t="shared" si="82"/>
        <v>indie rock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((E899/D899)*100)</f>
        <v>0</v>
      </c>
      <c r="P899" s="12">
        <f t="shared" ref="P899:P962" si="85">(((J899/60)/60)/24)+DATE(1970,1,1)+(-5/24)</f>
        <v>41211.480416666665</v>
      </c>
      <c r="Q899" s="12">
        <f t="shared" si="83"/>
        <v>41241.52208333333</v>
      </c>
      <c r="R899" s="11">
        <f t="shared" ref="R899:R962" si="86">IFERROR(E899/L899,0)</f>
        <v>0</v>
      </c>
      <c r="S899" t="str">
        <f t="shared" ref="S899:S962" si="87">LEFT(N899, SEARCH("/",N899,1)-1)</f>
        <v>music</v>
      </c>
      <c r="T899" t="str">
        <f t="shared" ref="T899:T962" si="88">RIGHT(N899,LEN(N899)-SEARCH("/",N899))</f>
        <v>indie rock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12">
        <f t="shared" si="85"/>
        <v>40878.549884259257</v>
      </c>
      <c r="Q900" s="12">
        <f t="shared" ref="Q900:Q963" si="89">(((I900/60)/60)/24)+DATE(1970,1,1)+(-5/24)</f>
        <v>40923.549884259257</v>
      </c>
      <c r="R900" s="11">
        <f t="shared" si="86"/>
        <v>35</v>
      </c>
      <c r="S900" t="str">
        <f t="shared" si="87"/>
        <v>music</v>
      </c>
      <c r="T900" t="str">
        <f t="shared" si="88"/>
        <v>indie rock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12">
        <f t="shared" si="85"/>
        <v>40645.890763888885</v>
      </c>
      <c r="Q901" s="12">
        <f t="shared" si="89"/>
        <v>40690.890763888885</v>
      </c>
      <c r="R901" s="11">
        <f t="shared" si="86"/>
        <v>35</v>
      </c>
      <c r="S901" t="str">
        <f t="shared" si="87"/>
        <v>music</v>
      </c>
      <c r="T901" t="str">
        <f t="shared" si="88"/>
        <v>indie rock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12">
        <f t="shared" si="85"/>
        <v>42429.641226851854</v>
      </c>
      <c r="Q902" s="12">
        <f t="shared" si="89"/>
        <v>42459.599560185183</v>
      </c>
      <c r="R902" s="11">
        <f t="shared" si="86"/>
        <v>10.5</v>
      </c>
      <c r="S902" t="str">
        <f t="shared" si="87"/>
        <v>music</v>
      </c>
      <c r="T902" t="str">
        <f t="shared" si="88"/>
        <v>jazz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12">
        <f t="shared" si="85"/>
        <v>40291.603171296294</v>
      </c>
      <c r="Q903" s="12">
        <f t="shared" si="89"/>
        <v>40337.59097222222</v>
      </c>
      <c r="R903" s="11">
        <f t="shared" si="86"/>
        <v>0</v>
      </c>
      <c r="S903" t="str">
        <f t="shared" si="87"/>
        <v>music</v>
      </c>
      <c r="T903" t="str">
        <f t="shared" si="88"/>
        <v>jazz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12">
        <f t="shared" si="85"/>
        <v>41829.757199074069</v>
      </c>
      <c r="Q904" s="12">
        <f t="shared" si="89"/>
        <v>41881.4375</v>
      </c>
      <c r="R904" s="11">
        <f t="shared" si="86"/>
        <v>30</v>
      </c>
      <c r="S904" t="str">
        <f t="shared" si="87"/>
        <v>music</v>
      </c>
      <c r="T904" t="str">
        <f t="shared" si="88"/>
        <v>jazz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12">
        <f t="shared" si="85"/>
        <v>41149.587731481479</v>
      </c>
      <c r="Q905" s="12">
        <f t="shared" si="89"/>
        <v>41174.892361111109</v>
      </c>
      <c r="R905" s="11">
        <f t="shared" si="86"/>
        <v>40</v>
      </c>
      <c r="S905" t="str">
        <f t="shared" si="87"/>
        <v>music</v>
      </c>
      <c r="T905" t="str">
        <f t="shared" si="88"/>
        <v>jazz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12">
        <f t="shared" si="85"/>
        <v>42341.87195601852</v>
      </c>
      <c r="Q906" s="12">
        <f t="shared" si="89"/>
        <v>42371.87195601852</v>
      </c>
      <c r="R906" s="11">
        <f t="shared" si="86"/>
        <v>50.333333333333336</v>
      </c>
      <c r="S906" t="str">
        <f t="shared" si="87"/>
        <v>music</v>
      </c>
      <c r="T906" t="str">
        <f t="shared" si="88"/>
        <v>jazz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12">
        <f t="shared" si="85"/>
        <v>40507.031550925924</v>
      </c>
      <c r="Q907" s="12">
        <f t="shared" si="89"/>
        <v>40567.031550925924</v>
      </c>
      <c r="R907" s="11">
        <f t="shared" si="86"/>
        <v>32.666666666666664</v>
      </c>
      <c r="S907" t="str">
        <f t="shared" si="87"/>
        <v>music</v>
      </c>
      <c r="T907" t="str">
        <f t="shared" si="88"/>
        <v>jazz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12">
        <f t="shared" si="85"/>
        <v>41680.981365740736</v>
      </c>
      <c r="Q908" s="12">
        <f t="shared" si="89"/>
        <v>41710.939699074072</v>
      </c>
      <c r="R908" s="11">
        <f t="shared" si="86"/>
        <v>0</v>
      </c>
      <c r="S908" t="str">
        <f t="shared" si="87"/>
        <v>music</v>
      </c>
      <c r="T908" t="str">
        <f t="shared" si="88"/>
        <v>jazz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12">
        <f t="shared" si="85"/>
        <v>40766.9840625</v>
      </c>
      <c r="Q909" s="12">
        <f t="shared" si="89"/>
        <v>40796.9840625</v>
      </c>
      <c r="R909" s="11">
        <f t="shared" si="86"/>
        <v>0</v>
      </c>
      <c r="S909" t="str">
        <f t="shared" si="87"/>
        <v>music</v>
      </c>
      <c r="T909" t="str">
        <f t="shared" si="88"/>
        <v>jazz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12">
        <f t="shared" si="85"/>
        <v>40340.593229166661</v>
      </c>
      <c r="Q910" s="12">
        <f t="shared" si="89"/>
        <v>40385.999305555553</v>
      </c>
      <c r="R910" s="11">
        <f t="shared" si="86"/>
        <v>0</v>
      </c>
      <c r="S910" t="str">
        <f t="shared" si="87"/>
        <v>music</v>
      </c>
      <c r="T910" t="str">
        <f t="shared" si="88"/>
        <v>jazz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12">
        <f t="shared" si="85"/>
        <v>41081.481944444444</v>
      </c>
      <c r="Q911" s="12">
        <f t="shared" si="89"/>
        <v>41112.958333333328</v>
      </c>
      <c r="R911" s="11">
        <f t="shared" si="86"/>
        <v>65</v>
      </c>
      <c r="S911" t="str">
        <f t="shared" si="87"/>
        <v>music</v>
      </c>
      <c r="T911" t="str">
        <f t="shared" si="88"/>
        <v>jazz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12">
        <f t="shared" si="85"/>
        <v>42737.337025462963</v>
      </c>
      <c r="Q912" s="12">
        <f t="shared" si="89"/>
        <v>42797.337025462963</v>
      </c>
      <c r="R912" s="11">
        <f t="shared" si="86"/>
        <v>24.6</v>
      </c>
      <c r="S912" t="str">
        <f t="shared" si="87"/>
        <v>music</v>
      </c>
      <c r="T912" t="str">
        <f t="shared" si="88"/>
        <v>jazz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12">
        <f t="shared" si="85"/>
        <v>41641.796817129631</v>
      </c>
      <c r="Q913" s="12">
        <f t="shared" si="89"/>
        <v>41662.796817129631</v>
      </c>
      <c r="R913" s="11">
        <f t="shared" si="86"/>
        <v>0</v>
      </c>
      <c r="S913" t="str">
        <f t="shared" si="87"/>
        <v>music</v>
      </c>
      <c r="T913" t="str">
        <f t="shared" si="88"/>
        <v>jazz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12">
        <f t="shared" si="85"/>
        <v>41193.901006944441</v>
      </c>
      <c r="Q914" s="12">
        <f t="shared" si="89"/>
        <v>41253.942673611105</v>
      </c>
      <c r="R914" s="11">
        <f t="shared" si="86"/>
        <v>15</v>
      </c>
      <c r="S914" t="str">
        <f t="shared" si="87"/>
        <v>music</v>
      </c>
      <c r="T914" t="str">
        <f t="shared" si="88"/>
        <v>jazz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12">
        <f t="shared" si="85"/>
        <v>41003.930775462963</v>
      </c>
      <c r="Q915" s="12">
        <f t="shared" si="89"/>
        <v>41033.930775462963</v>
      </c>
      <c r="R915" s="11">
        <f t="shared" si="86"/>
        <v>82.583333333333329</v>
      </c>
      <c r="S915" t="str">
        <f t="shared" si="87"/>
        <v>music</v>
      </c>
      <c r="T915" t="str">
        <f t="shared" si="88"/>
        <v>jazz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12">
        <f t="shared" si="85"/>
        <v>41116.554942129631</v>
      </c>
      <c r="Q916" s="12">
        <f t="shared" si="89"/>
        <v>41146.554942129631</v>
      </c>
      <c r="R916" s="11">
        <f t="shared" si="86"/>
        <v>0</v>
      </c>
      <c r="S916" t="str">
        <f t="shared" si="87"/>
        <v>music</v>
      </c>
      <c r="T916" t="str">
        <f t="shared" si="88"/>
        <v>jazz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12">
        <f t="shared" si="85"/>
        <v>40937.471226851849</v>
      </c>
      <c r="Q917" s="12">
        <f t="shared" si="89"/>
        <v>40968.999305555553</v>
      </c>
      <c r="R917" s="11">
        <f t="shared" si="86"/>
        <v>41.666666666666664</v>
      </c>
      <c r="S917" t="str">
        <f t="shared" si="87"/>
        <v>music</v>
      </c>
      <c r="T917" t="str">
        <f t="shared" si="88"/>
        <v>jazz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12">
        <f t="shared" si="85"/>
        <v>40434.645069444443</v>
      </c>
      <c r="Q918" s="12">
        <f t="shared" si="89"/>
        <v>40473</v>
      </c>
      <c r="R918" s="11">
        <f t="shared" si="86"/>
        <v>0</v>
      </c>
      <c r="S918" t="str">
        <f t="shared" si="87"/>
        <v>music</v>
      </c>
      <c r="T918" t="str">
        <f t="shared" si="88"/>
        <v>jazz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12">
        <f t="shared" si="85"/>
        <v>41802.735300925924</v>
      </c>
      <c r="Q919" s="12">
        <f t="shared" si="89"/>
        <v>41833.895833333328</v>
      </c>
      <c r="R919" s="11">
        <f t="shared" si="86"/>
        <v>30</v>
      </c>
      <c r="S919" t="str">
        <f t="shared" si="87"/>
        <v>music</v>
      </c>
      <c r="T919" t="str">
        <f t="shared" si="88"/>
        <v>jazz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12">
        <f t="shared" si="85"/>
        <v>41944.707881944443</v>
      </c>
      <c r="Q920" s="12">
        <f t="shared" si="89"/>
        <v>41974.749548611107</v>
      </c>
      <c r="R920" s="11">
        <f t="shared" si="86"/>
        <v>19.600000000000001</v>
      </c>
      <c r="S920" t="str">
        <f t="shared" si="87"/>
        <v>music</v>
      </c>
      <c r="T920" t="str">
        <f t="shared" si="88"/>
        <v>jazz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12">
        <f t="shared" si="85"/>
        <v>41227.433391203704</v>
      </c>
      <c r="Q921" s="12">
        <f t="shared" si="89"/>
        <v>41262.433391203704</v>
      </c>
      <c r="R921" s="11">
        <f t="shared" si="86"/>
        <v>100</v>
      </c>
      <c r="S921" t="str">
        <f t="shared" si="87"/>
        <v>music</v>
      </c>
      <c r="T921" t="str">
        <f t="shared" si="88"/>
        <v>jazz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12">
        <f t="shared" si="85"/>
        <v>41562.463217592594</v>
      </c>
      <c r="Q922" s="12">
        <f t="shared" si="89"/>
        <v>41592.504884259259</v>
      </c>
      <c r="R922" s="11">
        <f t="shared" si="86"/>
        <v>0</v>
      </c>
      <c r="S922" t="str">
        <f t="shared" si="87"/>
        <v>music</v>
      </c>
      <c r="T922" t="str">
        <f t="shared" si="88"/>
        <v>jazz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12">
        <f t="shared" si="85"/>
        <v>40846.962685185179</v>
      </c>
      <c r="Q923" s="12">
        <f t="shared" si="89"/>
        <v>40889.004351851851</v>
      </c>
      <c r="R923" s="11">
        <f t="shared" si="86"/>
        <v>231.75</v>
      </c>
      <c r="S923" t="str">
        <f t="shared" si="87"/>
        <v>music</v>
      </c>
      <c r="T923" t="str">
        <f t="shared" si="88"/>
        <v>jazz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12">
        <f t="shared" si="85"/>
        <v>41878.32167824074</v>
      </c>
      <c r="Q924" s="12">
        <f t="shared" si="89"/>
        <v>41913.32167824074</v>
      </c>
      <c r="R924" s="11">
        <f t="shared" si="86"/>
        <v>189.33333333333334</v>
      </c>
      <c r="S924" t="str">
        <f t="shared" si="87"/>
        <v>music</v>
      </c>
      <c r="T924" t="str">
        <f t="shared" si="88"/>
        <v>jazz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12">
        <f t="shared" si="85"/>
        <v>41934.751423611109</v>
      </c>
      <c r="Q925" s="12">
        <f t="shared" si="89"/>
        <v>41964.793090277781</v>
      </c>
      <c r="R925" s="11">
        <f t="shared" si="86"/>
        <v>55</v>
      </c>
      <c r="S925" t="str">
        <f t="shared" si="87"/>
        <v>music</v>
      </c>
      <c r="T925" t="str">
        <f t="shared" si="88"/>
        <v>jazz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12">
        <f t="shared" si="85"/>
        <v>41288.734594907408</v>
      </c>
      <c r="Q926" s="12">
        <f t="shared" si="89"/>
        <v>41318.734594907408</v>
      </c>
      <c r="R926" s="11">
        <f t="shared" si="86"/>
        <v>21.8</v>
      </c>
      <c r="S926" t="str">
        <f t="shared" si="87"/>
        <v>music</v>
      </c>
      <c r="T926" t="str">
        <f t="shared" si="88"/>
        <v>jazz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12">
        <f t="shared" si="85"/>
        <v>41575.672581018516</v>
      </c>
      <c r="Q927" s="12">
        <f t="shared" si="89"/>
        <v>41605.71424768518</v>
      </c>
      <c r="R927" s="11">
        <f t="shared" si="86"/>
        <v>32</v>
      </c>
      <c r="S927" t="str">
        <f t="shared" si="87"/>
        <v>music</v>
      </c>
      <c r="T927" t="str">
        <f t="shared" si="88"/>
        <v>jazz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12">
        <f t="shared" si="85"/>
        <v>40337.811689814815</v>
      </c>
      <c r="Q928" s="12">
        <f t="shared" si="89"/>
        <v>40367.736111111109</v>
      </c>
      <c r="R928" s="11">
        <f t="shared" si="86"/>
        <v>0</v>
      </c>
      <c r="S928" t="str">
        <f t="shared" si="87"/>
        <v>music</v>
      </c>
      <c r="T928" t="str">
        <f t="shared" si="88"/>
        <v>jazz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12">
        <f t="shared" si="85"/>
        <v>41013.614525462959</v>
      </c>
      <c r="Q929" s="12">
        <f t="shared" si="89"/>
        <v>41043.614525462959</v>
      </c>
      <c r="R929" s="11">
        <f t="shared" si="86"/>
        <v>0</v>
      </c>
      <c r="S929" t="str">
        <f t="shared" si="87"/>
        <v>music</v>
      </c>
      <c r="T929" t="str">
        <f t="shared" si="88"/>
        <v>jazz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12">
        <f t="shared" si="85"/>
        <v>41180.654085648144</v>
      </c>
      <c r="Q930" s="12">
        <f t="shared" si="89"/>
        <v>41230.791666666664</v>
      </c>
      <c r="R930" s="11">
        <f t="shared" si="86"/>
        <v>56.25</v>
      </c>
      <c r="S930" t="str">
        <f t="shared" si="87"/>
        <v>music</v>
      </c>
      <c r="T930" t="str">
        <f t="shared" si="88"/>
        <v>jazz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12">
        <f t="shared" si="85"/>
        <v>40978.029733796291</v>
      </c>
      <c r="Q931" s="12">
        <f t="shared" si="89"/>
        <v>41007.988067129627</v>
      </c>
      <c r="R931" s="11">
        <f t="shared" si="86"/>
        <v>0</v>
      </c>
      <c r="S931" t="str">
        <f t="shared" si="87"/>
        <v>music</v>
      </c>
      <c r="T931" t="str">
        <f t="shared" si="88"/>
        <v>jazz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12">
        <f t="shared" si="85"/>
        <v>40312.707245370366</v>
      </c>
      <c r="Q932" s="12">
        <f t="shared" si="89"/>
        <v>40354.688888888886</v>
      </c>
      <c r="R932" s="11">
        <f t="shared" si="86"/>
        <v>69</v>
      </c>
      <c r="S932" t="str">
        <f t="shared" si="87"/>
        <v>music</v>
      </c>
      <c r="T932" t="str">
        <f t="shared" si="88"/>
        <v>jazz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12">
        <f t="shared" si="85"/>
        <v>41680.151643518519</v>
      </c>
      <c r="Q933" s="12">
        <f t="shared" si="89"/>
        <v>41714.708333333328</v>
      </c>
      <c r="R933" s="11">
        <f t="shared" si="86"/>
        <v>18.714285714285715</v>
      </c>
      <c r="S933" t="str">
        <f t="shared" si="87"/>
        <v>music</v>
      </c>
      <c r="T933" t="str">
        <f t="shared" si="88"/>
        <v>jazz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12">
        <f t="shared" si="85"/>
        <v>41310.760937499996</v>
      </c>
      <c r="Q934" s="12">
        <f t="shared" si="89"/>
        <v>41355.719270833331</v>
      </c>
      <c r="R934" s="11">
        <f t="shared" si="86"/>
        <v>46.033333333333331</v>
      </c>
      <c r="S934" t="str">
        <f t="shared" si="87"/>
        <v>music</v>
      </c>
      <c r="T934" t="str">
        <f t="shared" si="88"/>
        <v>jazz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12">
        <f t="shared" si="85"/>
        <v>41710.960752314815</v>
      </c>
      <c r="Q935" s="12">
        <f t="shared" si="89"/>
        <v>41770.960752314815</v>
      </c>
      <c r="R935" s="11">
        <f t="shared" si="86"/>
        <v>60</v>
      </c>
      <c r="S935" t="str">
        <f t="shared" si="87"/>
        <v>music</v>
      </c>
      <c r="T935" t="str">
        <f t="shared" si="88"/>
        <v>jazz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12">
        <f t="shared" si="85"/>
        <v>41733.528749999998</v>
      </c>
      <c r="Q936" s="12">
        <f t="shared" si="89"/>
        <v>41763.041666666664</v>
      </c>
      <c r="R936" s="11">
        <f t="shared" si="86"/>
        <v>50.666666666666664</v>
      </c>
      <c r="S936" t="str">
        <f t="shared" si="87"/>
        <v>music</v>
      </c>
      <c r="T936" t="str">
        <f t="shared" si="88"/>
        <v>jazz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12">
        <f t="shared" si="85"/>
        <v>42368.125335648147</v>
      </c>
      <c r="Q937" s="12">
        <f t="shared" si="89"/>
        <v>42398.125335648147</v>
      </c>
      <c r="R937" s="11">
        <f t="shared" si="86"/>
        <v>25</v>
      </c>
      <c r="S937" t="str">
        <f t="shared" si="87"/>
        <v>music</v>
      </c>
      <c r="T937" t="str">
        <f t="shared" si="88"/>
        <v>jazz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12">
        <f t="shared" si="85"/>
        <v>40882.815844907404</v>
      </c>
      <c r="Q938" s="12">
        <f t="shared" si="89"/>
        <v>40926.625</v>
      </c>
      <c r="R938" s="11">
        <f t="shared" si="86"/>
        <v>0</v>
      </c>
      <c r="S938" t="str">
        <f t="shared" si="87"/>
        <v>music</v>
      </c>
      <c r="T938" t="str">
        <f t="shared" si="88"/>
        <v>jazz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12">
        <f t="shared" si="85"/>
        <v>41551.589780092589</v>
      </c>
      <c r="Q939" s="12">
        <f t="shared" si="89"/>
        <v>41581.63144675926</v>
      </c>
      <c r="R939" s="11">
        <f t="shared" si="86"/>
        <v>20</v>
      </c>
      <c r="S939" t="str">
        <f t="shared" si="87"/>
        <v>music</v>
      </c>
      <c r="T939" t="str">
        <f t="shared" si="88"/>
        <v>jazz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12">
        <f t="shared" si="85"/>
        <v>41124.27138888889</v>
      </c>
      <c r="Q940" s="12">
        <f t="shared" si="89"/>
        <v>41154.27138888889</v>
      </c>
      <c r="R940" s="11">
        <f t="shared" si="86"/>
        <v>25</v>
      </c>
      <c r="S940" t="str">
        <f t="shared" si="87"/>
        <v>music</v>
      </c>
      <c r="T940" t="str">
        <f t="shared" si="88"/>
        <v>jazz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12">
        <f t="shared" si="85"/>
        <v>41416.554837962962</v>
      </c>
      <c r="Q941" s="12">
        <f t="shared" si="89"/>
        <v>41455.623611111107</v>
      </c>
      <c r="R941" s="11">
        <f t="shared" si="86"/>
        <v>20</v>
      </c>
      <c r="S941" t="str">
        <f t="shared" si="87"/>
        <v>music</v>
      </c>
      <c r="T941" t="str">
        <f t="shared" si="88"/>
        <v>jazz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12">
        <f t="shared" si="85"/>
        <v>42181.800069444442</v>
      </c>
      <c r="Q942" s="12">
        <f t="shared" si="89"/>
        <v>42226.800069444442</v>
      </c>
      <c r="R942" s="11">
        <f t="shared" si="86"/>
        <v>110.28571428571429</v>
      </c>
      <c r="S942" t="str">
        <f t="shared" si="87"/>
        <v>technology</v>
      </c>
      <c r="T942" t="str">
        <f t="shared" si="88"/>
        <v>wearables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12">
        <f t="shared" si="85"/>
        <v>42745.888252314813</v>
      </c>
      <c r="Q943" s="12">
        <f t="shared" si="89"/>
        <v>42775.888252314813</v>
      </c>
      <c r="R943" s="11">
        <f t="shared" si="86"/>
        <v>37.451612903225808</v>
      </c>
      <c r="S943" t="str">
        <f t="shared" si="87"/>
        <v>technology</v>
      </c>
      <c r="T943" t="str">
        <f t="shared" si="88"/>
        <v>wearables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12">
        <f t="shared" si="85"/>
        <v>42382.634953703695</v>
      </c>
      <c r="Q944" s="12">
        <f t="shared" si="89"/>
        <v>42418.634953703695</v>
      </c>
      <c r="R944" s="11">
        <f t="shared" si="86"/>
        <v>41.75</v>
      </c>
      <c r="S944" t="str">
        <f t="shared" si="87"/>
        <v>technology</v>
      </c>
      <c r="T944" t="str">
        <f t="shared" si="88"/>
        <v>wearables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12">
        <f t="shared" si="85"/>
        <v>42673.459548611114</v>
      </c>
      <c r="Q945" s="12">
        <f t="shared" si="89"/>
        <v>42703.501215277771</v>
      </c>
      <c r="R945" s="11">
        <f t="shared" si="86"/>
        <v>24.083333333333332</v>
      </c>
      <c r="S945" t="str">
        <f t="shared" si="87"/>
        <v>technology</v>
      </c>
      <c r="T945" t="str">
        <f t="shared" si="88"/>
        <v>wearables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12">
        <f t="shared" si="85"/>
        <v>42444.375578703701</v>
      </c>
      <c r="Q946" s="12">
        <f t="shared" si="89"/>
        <v>42478.374999999993</v>
      </c>
      <c r="R946" s="11">
        <f t="shared" si="86"/>
        <v>69.40625</v>
      </c>
      <c r="S946" t="str">
        <f t="shared" si="87"/>
        <v>technology</v>
      </c>
      <c r="T946" t="str">
        <f t="shared" si="88"/>
        <v>wearables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12">
        <f t="shared" si="85"/>
        <v>42732.664652777778</v>
      </c>
      <c r="Q947" s="12">
        <f t="shared" si="89"/>
        <v>42784.790972222218</v>
      </c>
      <c r="R947" s="11">
        <f t="shared" si="86"/>
        <v>155.25</v>
      </c>
      <c r="S947" t="str">
        <f t="shared" si="87"/>
        <v>technology</v>
      </c>
      <c r="T947" t="str">
        <f t="shared" si="88"/>
        <v>wearables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12">
        <f t="shared" si="85"/>
        <v>42592.542222222219</v>
      </c>
      <c r="Q948" s="12">
        <f t="shared" si="89"/>
        <v>42622.542222222219</v>
      </c>
      <c r="R948" s="11">
        <f t="shared" si="86"/>
        <v>57.2</v>
      </c>
      <c r="S948" t="str">
        <f t="shared" si="87"/>
        <v>technology</v>
      </c>
      <c r="T948" t="str">
        <f t="shared" si="88"/>
        <v>wearables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12">
        <f t="shared" si="85"/>
        <v>42491.57298611111</v>
      </c>
      <c r="Q949" s="12">
        <f t="shared" si="89"/>
        <v>42551.57298611111</v>
      </c>
      <c r="R949" s="11">
        <f t="shared" si="86"/>
        <v>0</v>
      </c>
      <c r="S949" t="str">
        <f t="shared" si="87"/>
        <v>technology</v>
      </c>
      <c r="T949" t="str">
        <f t="shared" si="88"/>
        <v>wearables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12">
        <f t="shared" si="85"/>
        <v>42411.619953703703</v>
      </c>
      <c r="Q950" s="12">
        <f t="shared" si="89"/>
        <v>42441.619953703703</v>
      </c>
      <c r="R950" s="11">
        <f t="shared" si="86"/>
        <v>60</v>
      </c>
      <c r="S950" t="str">
        <f t="shared" si="87"/>
        <v>technology</v>
      </c>
      <c r="T950" t="str">
        <f t="shared" si="88"/>
        <v>wearables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12">
        <f t="shared" si="85"/>
        <v>42360.835370370369</v>
      </c>
      <c r="Q951" s="12">
        <f t="shared" si="89"/>
        <v>42420.835370370369</v>
      </c>
      <c r="R951" s="11">
        <f t="shared" si="86"/>
        <v>39</v>
      </c>
      <c r="S951" t="str">
        <f t="shared" si="87"/>
        <v>technology</v>
      </c>
      <c r="T951" t="str">
        <f t="shared" si="88"/>
        <v>wearables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12">
        <f t="shared" si="85"/>
        <v>42356.54237268518</v>
      </c>
      <c r="Q952" s="12">
        <f t="shared" si="89"/>
        <v>42386.54237268518</v>
      </c>
      <c r="R952" s="11">
        <f t="shared" si="86"/>
        <v>58.416666666666664</v>
      </c>
      <c r="S952" t="str">
        <f t="shared" si="87"/>
        <v>technology</v>
      </c>
      <c r="T952" t="str">
        <f t="shared" si="88"/>
        <v>wearables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12">
        <f t="shared" si="85"/>
        <v>42480.44527777777</v>
      </c>
      <c r="Q953" s="12">
        <f t="shared" si="89"/>
        <v>42525.44527777777</v>
      </c>
      <c r="R953" s="11">
        <f t="shared" si="86"/>
        <v>158.63636363636363</v>
      </c>
      <c r="S953" t="str">
        <f t="shared" si="87"/>
        <v>technology</v>
      </c>
      <c r="T953" t="str">
        <f t="shared" si="88"/>
        <v>wearables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12">
        <f t="shared" si="85"/>
        <v>42662.405231481483</v>
      </c>
      <c r="Q954" s="12">
        <f t="shared" si="89"/>
        <v>42692.446898148148</v>
      </c>
      <c r="R954" s="11">
        <f t="shared" si="86"/>
        <v>99.857142857142861</v>
      </c>
      <c r="S954" t="str">
        <f t="shared" si="87"/>
        <v>technology</v>
      </c>
      <c r="T954" t="str">
        <f t="shared" si="88"/>
        <v>wearables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12">
        <f t="shared" si="85"/>
        <v>41998.956006944441</v>
      </c>
      <c r="Q955" s="12">
        <f t="shared" si="89"/>
        <v>42028.956006944441</v>
      </c>
      <c r="R955" s="11">
        <f t="shared" si="86"/>
        <v>25.2</v>
      </c>
      <c r="S955" t="str">
        <f t="shared" si="87"/>
        <v>technology</v>
      </c>
      <c r="T955" t="str">
        <f t="shared" si="88"/>
        <v>wearables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12">
        <f t="shared" si="85"/>
        <v>42194.625451388885</v>
      </c>
      <c r="Q956" s="12">
        <f t="shared" si="89"/>
        <v>42236.625451388885</v>
      </c>
      <c r="R956" s="11">
        <f t="shared" si="86"/>
        <v>89.191780821917803</v>
      </c>
      <c r="S956" t="str">
        <f t="shared" si="87"/>
        <v>technology</v>
      </c>
      <c r="T956" t="str">
        <f t="shared" si="88"/>
        <v>wearables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12">
        <f t="shared" si="85"/>
        <v>42586.086805555555</v>
      </c>
      <c r="Q957" s="12">
        <f t="shared" si="89"/>
        <v>42626.086805555555</v>
      </c>
      <c r="R957" s="11">
        <f t="shared" si="86"/>
        <v>182.6236559139785</v>
      </c>
      <c r="S957" t="str">
        <f t="shared" si="87"/>
        <v>technology</v>
      </c>
      <c r="T957" t="str">
        <f t="shared" si="88"/>
        <v>wearables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12">
        <f t="shared" si="85"/>
        <v>42060.705543981479</v>
      </c>
      <c r="Q958" s="12">
        <f t="shared" si="89"/>
        <v>42120.663877314808</v>
      </c>
      <c r="R958" s="11">
        <f t="shared" si="86"/>
        <v>50.647058823529413</v>
      </c>
      <c r="S958" t="str">
        <f t="shared" si="87"/>
        <v>technology</v>
      </c>
      <c r="T958" t="str">
        <f t="shared" si="88"/>
        <v>wearables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12">
        <f t="shared" si="85"/>
        <v>42660.344131944446</v>
      </c>
      <c r="Q959" s="12">
        <f t="shared" si="89"/>
        <v>42691.385798611103</v>
      </c>
      <c r="R959" s="11">
        <f t="shared" si="86"/>
        <v>33.285714285714285</v>
      </c>
      <c r="S959" t="str">
        <f t="shared" si="87"/>
        <v>technology</v>
      </c>
      <c r="T959" t="str">
        <f t="shared" si="88"/>
        <v>wearables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12">
        <f t="shared" si="85"/>
        <v>42082.594479166662</v>
      </c>
      <c r="Q960" s="12">
        <f t="shared" si="89"/>
        <v>42103.999305555553</v>
      </c>
      <c r="R960" s="11">
        <f t="shared" si="86"/>
        <v>51.823529411764703</v>
      </c>
      <c r="S960" t="str">
        <f t="shared" si="87"/>
        <v>technology</v>
      </c>
      <c r="T960" t="str">
        <f t="shared" si="88"/>
        <v>wearables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12">
        <f t="shared" si="85"/>
        <v>41992.96603009259</v>
      </c>
      <c r="Q961" s="12">
        <f t="shared" si="89"/>
        <v>42022.96603009259</v>
      </c>
      <c r="R961" s="11">
        <f t="shared" si="86"/>
        <v>113.62573099415205</v>
      </c>
      <c r="S961" t="str">
        <f t="shared" si="87"/>
        <v>technology</v>
      </c>
      <c r="T961" t="str">
        <f t="shared" si="88"/>
        <v>wearables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12">
        <f t="shared" si="85"/>
        <v>42766.41846064815</v>
      </c>
      <c r="Q962" s="12">
        <f t="shared" si="89"/>
        <v>42808.376793981479</v>
      </c>
      <c r="R962" s="11">
        <f t="shared" si="86"/>
        <v>136.46276595744681</v>
      </c>
      <c r="S962" t="str">
        <f t="shared" si="87"/>
        <v>technology</v>
      </c>
      <c r="T962" t="str">
        <f t="shared" si="88"/>
        <v>wearables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((E963/D963)*100)</f>
        <v>42.188421052631583</v>
      </c>
      <c r="P963" s="12">
        <f t="shared" ref="P963:P1026" si="91">(((J963/60)/60)/24)+DATE(1970,1,1)+(-5/24)</f>
        <v>42740.485358796293</v>
      </c>
      <c r="Q963" s="12">
        <f t="shared" si="89"/>
        <v>42786.583333333336</v>
      </c>
      <c r="R963" s="11">
        <f t="shared" ref="R963:R1026" si="92">IFERROR(E963/L963,0)</f>
        <v>364.35454545454547</v>
      </c>
      <c r="S963" t="str">
        <f t="shared" ref="S963:S1026" si="93">LEFT(N963, SEARCH("/",N963,1)-1)</f>
        <v>technology</v>
      </c>
      <c r="T963" t="str">
        <f t="shared" ref="T963:T1026" si="94">RIGHT(N963,LEN(N963)-SEARCH("/",N963))</f>
        <v>wearables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12">
        <f t="shared" si="91"/>
        <v>42373.504085648143</v>
      </c>
      <c r="Q964" s="12">
        <f t="shared" ref="Q964:Q1027" si="95">(((I964/60)/60)/24)+DATE(1970,1,1)+(-5/24)</f>
        <v>42411.504085648143</v>
      </c>
      <c r="R964" s="11">
        <f t="shared" si="92"/>
        <v>19.243243243243242</v>
      </c>
      <c r="S964" t="str">
        <f t="shared" si="93"/>
        <v>technology</v>
      </c>
      <c r="T964" t="str">
        <f t="shared" si="94"/>
        <v>wearables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12">
        <f t="shared" si="91"/>
        <v>42625.427303240744</v>
      </c>
      <c r="Q965" s="12">
        <f t="shared" si="95"/>
        <v>42660.427303240744</v>
      </c>
      <c r="R965" s="11">
        <f t="shared" si="92"/>
        <v>41.888888888888886</v>
      </c>
      <c r="S965" t="str">
        <f t="shared" si="93"/>
        <v>technology</v>
      </c>
      <c r="T965" t="str">
        <f t="shared" si="94"/>
        <v>wearables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12">
        <f t="shared" si="91"/>
        <v>42208.420358796291</v>
      </c>
      <c r="Q966" s="12">
        <f t="shared" si="95"/>
        <v>42248.420358796291</v>
      </c>
      <c r="R966" s="11">
        <f t="shared" si="92"/>
        <v>30.310344827586206</v>
      </c>
      <c r="S966" t="str">
        <f t="shared" si="93"/>
        <v>technology</v>
      </c>
      <c r="T966" t="str">
        <f t="shared" si="94"/>
        <v>wearables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12">
        <f t="shared" si="91"/>
        <v>42636.808402777773</v>
      </c>
      <c r="Q967" s="12">
        <f t="shared" si="95"/>
        <v>42668.957638888889</v>
      </c>
      <c r="R967" s="11">
        <f t="shared" si="92"/>
        <v>49.666666666666664</v>
      </c>
      <c r="S967" t="str">
        <f t="shared" si="93"/>
        <v>technology</v>
      </c>
      <c r="T967" t="str">
        <f t="shared" si="94"/>
        <v>wearables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12">
        <f t="shared" si="91"/>
        <v>42619.427453703705</v>
      </c>
      <c r="Q968" s="12">
        <f t="shared" si="95"/>
        <v>42649.427453703705</v>
      </c>
      <c r="R968" s="11">
        <f t="shared" si="92"/>
        <v>59.2</v>
      </c>
      <c r="S968" t="str">
        <f t="shared" si="93"/>
        <v>technology</v>
      </c>
      <c r="T968" t="str">
        <f t="shared" si="94"/>
        <v>wearables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12">
        <f t="shared" si="91"/>
        <v>42422.045995370368</v>
      </c>
      <c r="Q969" s="12">
        <f t="shared" si="95"/>
        <v>42482.004328703704</v>
      </c>
      <c r="R969" s="11">
        <f t="shared" si="92"/>
        <v>43.97530864197531</v>
      </c>
      <c r="S969" t="str">
        <f t="shared" si="93"/>
        <v>technology</v>
      </c>
      <c r="T969" t="str">
        <f t="shared" si="94"/>
        <v>wearables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12">
        <f t="shared" si="91"/>
        <v>41836.639282407406</v>
      </c>
      <c r="Q970" s="12">
        <f t="shared" si="95"/>
        <v>41866.639282407406</v>
      </c>
      <c r="R970" s="11">
        <f t="shared" si="92"/>
        <v>26.5</v>
      </c>
      <c r="S970" t="str">
        <f t="shared" si="93"/>
        <v>technology</v>
      </c>
      <c r="T970" t="str">
        <f t="shared" si="94"/>
        <v>wearables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12">
        <f t="shared" si="91"/>
        <v>42742.094988425924</v>
      </c>
      <c r="Q971" s="12">
        <f t="shared" si="95"/>
        <v>42775.094988425924</v>
      </c>
      <c r="R971" s="11">
        <f t="shared" si="92"/>
        <v>1272.7272727272727</v>
      </c>
      <c r="S971" t="str">
        <f t="shared" si="93"/>
        <v>technology</v>
      </c>
      <c r="T971" t="str">
        <f t="shared" si="94"/>
        <v>wearables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12">
        <f t="shared" si="91"/>
        <v>42721.012187499997</v>
      </c>
      <c r="Q972" s="12">
        <f t="shared" si="95"/>
        <v>42757.999305555553</v>
      </c>
      <c r="R972" s="11">
        <f t="shared" si="92"/>
        <v>164</v>
      </c>
      <c r="S972" t="str">
        <f t="shared" si="93"/>
        <v>technology</v>
      </c>
      <c r="T972" t="str">
        <f t="shared" si="94"/>
        <v>wearables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12">
        <f t="shared" si="91"/>
        <v>42111.500694444439</v>
      </c>
      <c r="Q973" s="12">
        <f t="shared" si="95"/>
        <v>42156.500694444439</v>
      </c>
      <c r="R973" s="11">
        <f t="shared" si="92"/>
        <v>45.2</v>
      </c>
      <c r="S973" t="str">
        <f t="shared" si="93"/>
        <v>technology</v>
      </c>
      <c r="T973" t="str">
        <f t="shared" si="94"/>
        <v>wearables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12">
        <f t="shared" si="91"/>
        <v>41856.657384259255</v>
      </c>
      <c r="Q974" s="12">
        <f t="shared" si="95"/>
        <v>41886.082638888889</v>
      </c>
      <c r="R974" s="11">
        <f t="shared" si="92"/>
        <v>153.88888888888889</v>
      </c>
      <c r="S974" t="str">
        <f t="shared" si="93"/>
        <v>technology</v>
      </c>
      <c r="T974" t="str">
        <f t="shared" si="94"/>
        <v>wearables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12">
        <f t="shared" si="91"/>
        <v>42256.806631944441</v>
      </c>
      <c r="Q975" s="12">
        <f t="shared" si="95"/>
        <v>42316.848298611112</v>
      </c>
      <c r="R975" s="11">
        <f t="shared" si="92"/>
        <v>51.375</v>
      </c>
      <c r="S975" t="str">
        <f t="shared" si="93"/>
        <v>technology</v>
      </c>
      <c r="T975" t="str">
        <f t="shared" si="94"/>
        <v>wearables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12">
        <f t="shared" si="91"/>
        <v>42424.541157407402</v>
      </c>
      <c r="Q976" s="12">
        <f t="shared" si="95"/>
        <v>42454.499490740738</v>
      </c>
      <c r="R976" s="11">
        <f t="shared" si="92"/>
        <v>93.333333333333329</v>
      </c>
      <c r="S976" t="str">
        <f t="shared" si="93"/>
        <v>technology</v>
      </c>
      <c r="T976" t="str">
        <f t="shared" si="94"/>
        <v>wearables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12">
        <f t="shared" si="91"/>
        <v>42489.488252314812</v>
      </c>
      <c r="Q977" s="12">
        <f t="shared" si="95"/>
        <v>42549.488252314812</v>
      </c>
      <c r="R977" s="11">
        <f t="shared" si="92"/>
        <v>108.625</v>
      </c>
      <c r="S977" t="str">
        <f t="shared" si="93"/>
        <v>technology</v>
      </c>
      <c r="T977" t="str">
        <f t="shared" si="94"/>
        <v>wearables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12">
        <f t="shared" si="91"/>
        <v>42184.850659722222</v>
      </c>
      <c r="Q978" s="12">
        <f t="shared" si="95"/>
        <v>42229.850659722222</v>
      </c>
      <c r="R978" s="11">
        <f t="shared" si="92"/>
        <v>160.5</v>
      </c>
      <c r="S978" t="str">
        <f t="shared" si="93"/>
        <v>technology</v>
      </c>
      <c r="T978" t="str">
        <f t="shared" si="94"/>
        <v>wearables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12">
        <f t="shared" si="91"/>
        <v>42391.733761574076</v>
      </c>
      <c r="Q979" s="12">
        <f t="shared" si="95"/>
        <v>42421.733761574076</v>
      </c>
      <c r="R979" s="11">
        <f t="shared" si="92"/>
        <v>75.75</v>
      </c>
      <c r="S979" t="str">
        <f t="shared" si="93"/>
        <v>technology</v>
      </c>
      <c r="T979" t="str">
        <f t="shared" si="94"/>
        <v>wearables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12">
        <f t="shared" si="91"/>
        <v>42395.100706018515</v>
      </c>
      <c r="Q980" s="12">
        <f t="shared" si="95"/>
        <v>42425.100706018515</v>
      </c>
      <c r="R980" s="11">
        <f t="shared" si="92"/>
        <v>790.83739837398377</v>
      </c>
      <c r="S980" t="str">
        <f t="shared" si="93"/>
        <v>technology</v>
      </c>
      <c r="T980" t="str">
        <f t="shared" si="94"/>
        <v>wearables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12">
        <f t="shared" si="91"/>
        <v>42506.208657407398</v>
      </c>
      <c r="Q981" s="12">
        <f t="shared" si="95"/>
        <v>42541.582638888889</v>
      </c>
      <c r="R981" s="11">
        <f t="shared" si="92"/>
        <v>301.93916666666667</v>
      </c>
      <c r="S981" t="str">
        <f t="shared" si="93"/>
        <v>technology</v>
      </c>
      <c r="T981" t="str">
        <f t="shared" si="94"/>
        <v>wearables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12">
        <f t="shared" si="91"/>
        <v>41928.695856481478</v>
      </c>
      <c r="Q982" s="12">
        <f t="shared" si="95"/>
        <v>41973.737523148149</v>
      </c>
      <c r="R982" s="11">
        <f t="shared" si="92"/>
        <v>47.935483870967744</v>
      </c>
      <c r="S982" t="str">
        <f t="shared" si="93"/>
        <v>technology</v>
      </c>
      <c r="T982" t="str">
        <f t="shared" si="94"/>
        <v>wearables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12">
        <f t="shared" si="91"/>
        <v>41830.738680555551</v>
      </c>
      <c r="Q983" s="12">
        <f t="shared" si="95"/>
        <v>41860.738680555551</v>
      </c>
      <c r="R983" s="11">
        <f t="shared" si="92"/>
        <v>2.75</v>
      </c>
      <c r="S983" t="str">
        <f t="shared" si="93"/>
        <v>technology</v>
      </c>
      <c r="T983" t="str">
        <f t="shared" si="94"/>
        <v>wearables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12">
        <f t="shared" si="91"/>
        <v>42615.544976851852</v>
      </c>
      <c r="Q984" s="12">
        <f t="shared" si="95"/>
        <v>42645.544976851852</v>
      </c>
      <c r="R984" s="11">
        <f t="shared" si="92"/>
        <v>1</v>
      </c>
      <c r="S984" t="str">
        <f t="shared" si="93"/>
        <v>technology</v>
      </c>
      <c r="T984" t="str">
        <f t="shared" si="94"/>
        <v>wearables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12">
        <f t="shared" si="91"/>
        <v>42574.459317129629</v>
      </c>
      <c r="Q985" s="12">
        <f t="shared" si="95"/>
        <v>42605.662499999999</v>
      </c>
      <c r="R985" s="11">
        <f t="shared" si="92"/>
        <v>171.79329608938548</v>
      </c>
      <c r="S985" t="str">
        <f t="shared" si="93"/>
        <v>technology</v>
      </c>
      <c r="T985" t="str">
        <f t="shared" si="94"/>
        <v>wearables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12">
        <f t="shared" si="91"/>
        <v>42060.907499999994</v>
      </c>
      <c r="Q986" s="12">
        <f t="shared" si="95"/>
        <v>42090.865833333337</v>
      </c>
      <c r="R986" s="11">
        <f t="shared" si="92"/>
        <v>35.333333333333336</v>
      </c>
      <c r="S986" t="str">
        <f t="shared" si="93"/>
        <v>technology</v>
      </c>
      <c r="T986" t="str">
        <f t="shared" si="94"/>
        <v>wearables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12">
        <f t="shared" si="91"/>
        <v>42339.759375000001</v>
      </c>
      <c r="Q987" s="12">
        <f t="shared" si="95"/>
        <v>42369.749999999993</v>
      </c>
      <c r="R987" s="11">
        <f t="shared" si="92"/>
        <v>82.086956521739125</v>
      </c>
      <c r="S987" t="str">
        <f t="shared" si="93"/>
        <v>technology</v>
      </c>
      <c r="T987" t="str">
        <f t="shared" si="94"/>
        <v>wearables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12">
        <f t="shared" si="91"/>
        <v>42324.559027777774</v>
      </c>
      <c r="Q988" s="12">
        <f t="shared" si="95"/>
        <v>42378.791666666664</v>
      </c>
      <c r="R988" s="11">
        <f t="shared" si="92"/>
        <v>110.8695652173913</v>
      </c>
      <c r="S988" t="str">
        <f t="shared" si="93"/>
        <v>technology</v>
      </c>
      <c r="T988" t="str">
        <f t="shared" si="94"/>
        <v>wearables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12">
        <f t="shared" si="91"/>
        <v>41773.086226851847</v>
      </c>
      <c r="Q989" s="12">
        <f t="shared" si="95"/>
        <v>41813.086226851847</v>
      </c>
      <c r="R989" s="11">
        <f t="shared" si="92"/>
        <v>161.21951219512195</v>
      </c>
      <c r="S989" t="str">
        <f t="shared" si="93"/>
        <v>technology</v>
      </c>
      <c r="T989" t="str">
        <f t="shared" si="94"/>
        <v>wearables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12">
        <f t="shared" si="91"/>
        <v>42614.148437499993</v>
      </c>
      <c r="Q990" s="12">
        <f t="shared" si="95"/>
        <v>42644.148437499993</v>
      </c>
      <c r="R990" s="11">
        <f t="shared" si="92"/>
        <v>0</v>
      </c>
      <c r="S990" t="str">
        <f t="shared" si="93"/>
        <v>technology</v>
      </c>
      <c r="T990" t="str">
        <f t="shared" si="94"/>
        <v>wearables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12">
        <f t="shared" si="91"/>
        <v>42611.725636574069</v>
      </c>
      <c r="Q991" s="12">
        <f t="shared" si="95"/>
        <v>42641.725636574069</v>
      </c>
      <c r="R991" s="11">
        <f t="shared" si="92"/>
        <v>52.40625</v>
      </c>
      <c r="S991" t="str">
        <f t="shared" si="93"/>
        <v>technology</v>
      </c>
      <c r="T991" t="str">
        <f t="shared" si="94"/>
        <v>wearables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12">
        <f t="shared" si="91"/>
        <v>41855.575972222221</v>
      </c>
      <c r="Q992" s="12">
        <f t="shared" si="95"/>
        <v>41885.575972222221</v>
      </c>
      <c r="R992" s="11">
        <f t="shared" si="92"/>
        <v>13</v>
      </c>
      <c r="S992" t="str">
        <f t="shared" si="93"/>
        <v>technology</v>
      </c>
      <c r="T992" t="str">
        <f t="shared" si="94"/>
        <v>wearables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12">
        <f t="shared" si="91"/>
        <v>42538.548472222225</v>
      </c>
      <c r="Q993" s="12">
        <f t="shared" si="95"/>
        <v>42563.57708333333</v>
      </c>
      <c r="R993" s="11">
        <f t="shared" si="92"/>
        <v>30.285714285714285</v>
      </c>
      <c r="S993" t="str">
        <f t="shared" si="93"/>
        <v>technology</v>
      </c>
      <c r="T993" t="str">
        <f t="shared" si="94"/>
        <v>wearables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12">
        <f t="shared" si="91"/>
        <v>42437.71665509259</v>
      </c>
      <c r="Q994" s="12">
        <f t="shared" si="95"/>
        <v>42497.674988425926</v>
      </c>
      <c r="R994" s="11">
        <f t="shared" si="92"/>
        <v>116.75</v>
      </c>
      <c r="S994" t="str">
        <f t="shared" si="93"/>
        <v>technology</v>
      </c>
      <c r="T994" t="str">
        <f t="shared" si="94"/>
        <v>wearables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12">
        <f t="shared" si="91"/>
        <v>42652.756574074076</v>
      </c>
      <c r="Q995" s="12">
        <f t="shared" si="95"/>
        <v>42685.999999999993</v>
      </c>
      <c r="R995" s="11">
        <f t="shared" si="92"/>
        <v>89.59693877551021</v>
      </c>
      <c r="S995" t="str">
        <f t="shared" si="93"/>
        <v>technology</v>
      </c>
      <c r="T995" t="str">
        <f t="shared" si="94"/>
        <v>wearables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12">
        <f t="shared" si="91"/>
        <v>41921.054745370369</v>
      </c>
      <c r="Q996" s="12">
        <f t="shared" si="95"/>
        <v>41973.749305555553</v>
      </c>
      <c r="R996" s="11">
        <f t="shared" si="92"/>
        <v>424.45454545454544</v>
      </c>
      <c r="S996" t="str">
        <f t="shared" si="93"/>
        <v>technology</v>
      </c>
      <c r="T996" t="str">
        <f t="shared" si="94"/>
        <v>wearables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12">
        <f t="shared" si="91"/>
        <v>41947.732407407406</v>
      </c>
      <c r="Q997" s="12">
        <f t="shared" si="95"/>
        <v>41972.458333333336</v>
      </c>
      <c r="R997" s="11">
        <f t="shared" si="92"/>
        <v>80.666666666666671</v>
      </c>
      <c r="S997" t="str">
        <f t="shared" si="93"/>
        <v>technology</v>
      </c>
      <c r="T997" t="str">
        <f t="shared" si="94"/>
        <v>wearables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12">
        <f t="shared" si="91"/>
        <v>41817.658101851848</v>
      </c>
      <c r="Q998" s="12">
        <f t="shared" si="95"/>
        <v>41847.435416666667</v>
      </c>
      <c r="R998" s="11">
        <f t="shared" si="92"/>
        <v>13</v>
      </c>
      <c r="S998" t="str">
        <f t="shared" si="93"/>
        <v>technology</v>
      </c>
      <c r="T998" t="str">
        <f t="shared" si="94"/>
        <v>wearables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12">
        <f t="shared" si="91"/>
        <v>41940.894641203704</v>
      </c>
      <c r="Q999" s="12">
        <f t="shared" si="95"/>
        <v>41970.936307870368</v>
      </c>
      <c r="R999" s="11">
        <f t="shared" si="92"/>
        <v>8.125</v>
      </c>
      <c r="S999" t="str">
        <f t="shared" si="93"/>
        <v>technology</v>
      </c>
      <c r="T999" t="str">
        <f t="shared" si="94"/>
        <v>wearables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12">
        <f t="shared" si="91"/>
        <v>42281.960659722223</v>
      </c>
      <c r="Q1000" s="12">
        <f t="shared" si="95"/>
        <v>42327.002326388887</v>
      </c>
      <c r="R1000" s="11">
        <f t="shared" si="92"/>
        <v>153.42794759825327</v>
      </c>
      <c r="S1000" t="str">
        <f t="shared" si="93"/>
        <v>technology</v>
      </c>
      <c r="T1000" t="str">
        <f t="shared" si="94"/>
        <v>wearables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12">
        <f t="shared" si="91"/>
        <v>41926.091319444444</v>
      </c>
      <c r="Q1001" s="12">
        <f t="shared" si="95"/>
        <v>41956.126388888886</v>
      </c>
      <c r="R1001" s="11">
        <f t="shared" si="92"/>
        <v>292.07499999999999</v>
      </c>
      <c r="S1001" t="str">
        <f t="shared" si="93"/>
        <v>technology</v>
      </c>
      <c r="T1001" t="str">
        <f t="shared" si="94"/>
        <v>wearables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12">
        <f t="shared" si="91"/>
        <v>42748.851388888892</v>
      </c>
      <c r="Q1002" s="12">
        <f t="shared" si="95"/>
        <v>42808.80972222222</v>
      </c>
      <c r="R1002" s="11">
        <f t="shared" si="92"/>
        <v>3304</v>
      </c>
      <c r="S1002" t="str">
        <f t="shared" si="93"/>
        <v>technology</v>
      </c>
      <c r="T1002" t="str">
        <f t="shared" si="94"/>
        <v>wearables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12">
        <f t="shared" si="91"/>
        <v>42720.511724537035</v>
      </c>
      <c r="Q1003" s="12">
        <f t="shared" si="95"/>
        <v>42765.511724537035</v>
      </c>
      <c r="R1003" s="11">
        <f t="shared" si="92"/>
        <v>1300</v>
      </c>
      <c r="S1003" t="str">
        <f t="shared" si="93"/>
        <v>technology</v>
      </c>
      <c r="T1003" t="str">
        <f t="shared" si="94"/>
        <v>wearables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12">
        <f t="shared" si="91"/>
        <v>42325.475856481477</v>
      </c>
      <c r="Q1004" s="12">
        <f t="shared" si="95"/>
        <v>42355.040972222218</v>
      </c>
      <c r="R1004" s="11">
        <f t="shared" si="92"/>
        <v>134.54545454545453</v>
      </c>
      <c r="S1004" t="str">
        <f t="shared" si="93"/>
        <v>technology</v>
      </c>
      <c r="T1004" t="str">
        <f t="shared" si="94"/>
        <v>wearables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12">
        <f t="shared" si="91"/>
        <v>42780.500706018516</v>
      </c>
      <c r="Q1005" s="12">
        <f t="shared" si="95"/>
        <v>42810.459039351852</v>
      </c>
      <c r="R1005" s="11">
        <f t="shared" si="92"/>
        <v>214.06666666666666</v>
      </c>
      <c r="S1005" t="str">
        <f t="shared" si="93"/>
        <v>technology</v>
      </c>
      <c r="T1005" t="str">
        <f t="shared" si="94"/>
        <v>wearables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12">
        <f t="shared" si="91"/>
        <v>42388.5003125</v>
      </c>
      <c r="Q1006" s="12">
        <f t="shared" si="95"/>
        <v>42418.5003125</v>
      </c>
      <c r="R1006" s="11">
        <f t="shared" si="92"/>
        <v>216.33684210526314</v>
      </c>
      <c r="S1006" t="str">
        <f t="shared" si="93"/>
        <v>technology</v>
      </c>
      <c r="T1006" t="str">
        <f t="shared" si="94"/>
        <v>wearables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12">
        <f t="shared" si="91"/>
        <v>42276.416469907403</v>
      </c>
      <c r="Q1007" s="12">
        <f t="shared" si="95"/>
        <v>42307.416469907403</v>
      </c>
      <c r="R1007" s="11">
        <f t="shared" si="92"/>
        <v>932.31055900621118</v>
      </c>
      <c r="S1007" t="str">
        <f t="shared" si="93"/>
        <v>technology</v>
      </c>
      <c r="T1007" t="str">
        <f t="shared" si="94"/>
        <v>wearables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12">
        <f t="shared" si="91"/>
        <v>41976.83185185185</v>
      </c>
      <c r="Q1008" s="12">
        <f t="shared" si="95"/>
        <v>41985.09097222222</v>
      </c>
      <c r="R1008" s="11">
        <f t="shared" si="92"/>
        <v>29.25</v>
      </c>
      <c r="S1008" t="str">
        <f t="shared" si="93"/>
        <v>technology</v>
      </c>
      <c r="T1008" t="str">
        <f t="shared" si="94"/>
        <v>wearables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12">
        <f t="shared" si="91"/>
        <v>42676.3752662037</v>
      </c>
      <c r="Q1009" s="12">
        <f t="shared" si="95"/>
        <v>42718.416932870365</v>
      </c>
      <c r="R1009" s="11">
        <f t="shared" si="92"/>
        <v>174.94736842105263</v>
      </c>
      <c r="S1009" t="str">
        <f t="shared" si="93"/>
        <v>technology</v>
      </c>
      <c r="T1009" t="str">
        <f t="shared" si="94"/>
        <v>wearables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12">
        <f t="shared" si="91"/>
        <v>42702.600868055553</v>
      </c>
      <c r="Q1010" s="12">
        <f t="shared" si="95"/>
        <v>42732.600868055553</v>
      </c>
      <c r="R1010" s="11">
        <f t="shared" si="92"/>
        <v>250</v>
      </c>
      <c r="S1010" t="str">
        <f t="shared" si="93"/>
        <v>technology</v>
      </c>
      <c r="T1010" t="str">
        <f t="shared" si="94"/>
        <v>wearables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12">
        <f t="shared" si="91"/>
        <v>42510.396365740737</v>
      </c>
      <c r="Q1011" s="12">
        <f t="shared" si="95"/>
        <v>42540.396365740737</v>
      </c>
      <c r="R1011" s="11">
        <f t="shared" si="92"/>
        <v>65</v>
      </c>
      <c r="S1011" t="str">
        <f t="shared" si="93"/>
        <v>technology</v>
      </c>
      <c r="T1011" t="str">
        <f t="shared" si="94"/>
        <v>wearables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12">
        <f t="shared" si="91"/>
        <v>42561.621087962958</v>
      </c>
      <c r="Q1012" s="12">
        <f t="shared" si="95"/>
        <v>42617.915972222218</v>
      </c>
      <c r="R1012" s="11">
        <f t="shared" si="92"/>
        <v>55</v>
      </c>
      <c r="S1012" t="str">
        <f t="shared" si="93"/>
        <v>technology</v>
      </c>
      <c r="T1012" t="str">
        <f t="shared" si="94"/>
        <v>wearables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12">
        <f t="shared" si="91"/>
        <v>41946.689756944441</v>
      </c>
      <c r="Q1013" s="12">
        <f t="shared" si="95"/>
        <v>41991.689756944441</v>
      </c>
      <c r="R1013" s="11">
        <f t="shared" si="92"/>
        <v>75</v>
      </c>
      <c r="S1013" t="str">
        <f t="shared" si="93"/>
        <v>technology</v>
      </c>
      <c r="T1013" t="str">
        <f t="shared" si="94"/>
        <v>wearables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12">
        <f t="shared" si="91"/>
        <v>42714.232083333329</v>
      </c>
      <c r="Q1014" s="12">
        <f t="shared" si="95"/>
        <v>42759.232083333329</v>
      </c>
      <c r="R1014" s="11">
        <f t="shared" si="92"/>
        <v>1389.3561935483872</v>
      </c>
      <c r="S1014" t="str">
        <f t="shared" si="93"/>
        <v>technology</v>
      </c>
      <c r="T1014" t="str">
        <f t="shared" si="94"/>
        <v>wearables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12">
        <f t="shared" si="91"/>
        <v>42339.625648148147</v>
      </c>
      <c r="Q1015" s="12">
        <f t="shared" si="95"/>
        <v>42367.624999999993</v>
      </c>
      <c r="R1015" s="11">
        <f t="shared" si="92"/>
        <v>95.911111111111111</v>
      </c>
      <c r="S1015" t="str">
        <f t="shared" si="93"/>
        <v>technology</v>
      </c>
      <c r="T1015" t="str">
        <f t="shared" si="94"/>
        <v>wearables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12">
        <f t="shared" si="91"/>
        <v>41954.79415509259</v>
      </c>
      <c r="Q1016" s="12">
        <f t="shared" si="95"/>
        <v>42004.79415509259</v>
      </c>
      <c r="R1016" s="11">
        <f t="shared" si="92"/>
        <v>191.25</v>
      </c>
      <c r="S1016" t="str">
        <f t="shared" si="93"/>
        <v>technology</v>
      </c>
      <c r="T1016" t="str">
        <f t="shared" si="94"/>
        <v>wearables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12">
        <f t="shared" si="91"/>
        <v>42303.670081018521</v>
      </c>
      <c r="Q1017" s="12">
        <f t="shared" si="95"/>
        <v>42333.711747685178</v>
      </c>
      <c r="R1017" s="11">
        <f t="shared" si="92"/>
        <v>40</v>
      </c>
      <c r="S1017" t="str">
        <f t="shared" si="93"/>
        <v>technology</v>
      </c>
      <c r="T1017" t="str">
        <f t="shared" si="94"/>
        <v>wearables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12">
        <f t="shared" si="91"/>
        <v>42421.898796296293</v>
      </c>
      <c r="Q1018" s="12">
        <f t="shared" si="95"/>
        <v>42466.857129629621</v>
      </c>
      <c r="R1018" s="11">
        <f t="shared" si="92"/>
        <v>74.78947368421052</v>
      </c>
      <c r="S1018" t="str">
        <f t="shared" si="93"/>
        <v>technology</v>
      </c>
      <c r="T1018" t="str">
        <f t="shared" si="94"/>
        <v>wearables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12">
        <f t="shared" si="91"/>
        <v>42289.466840277775</v>
      </c>
      <c r="Q1019" s="12">
        <f t="shared" si="95"/>
        <v>42329.508506944439</v>
      </c>
      <c r="R1019" s="11">
        <f t="shared" si="92"/>
        <v>161.11830985915492</v>
      </c>
      <c r="S1019" t="str">
        <f t="shared" si="93"/>
        <v>technology</v>
      </c>
      <c r="T1019" t="str">
        <f t="shared" si="94"/>
        <v>wearables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12">
        <f t="shared" si="91"/>
        <v>42535.283946759257</v>
      </c>
      <c r="Q1020" s="12">
        <f t="shared" si="95"/>
        <v>42565.283946759257</v>
      </c>
      <c r="R1020" s="11">
        <f t="shared" si="92"/>
        <v>88.714285714285708</v>
      </c>
      <c r="S1020" t="str">
        <f t="shared" si="93"/>
        <v>technology</v>
      </c>
      <c r="T1020" t="str">
        <f t="shared" si="94"/>
        <v>wearables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12">
        <f t="shared" si="91"/>
        <v>42009.765613425923</v>
      </c>
      <c r="Q1021" s="12">
        <f t="shared" si="95"/>
        <v>42039.765613425923</v>
      </c>
      <c r="R1021" s="11">
        <f t="shared" si="92"/>
        <v>53.25</v>
      </c>
      <c r="S1021" t="str">
        <f t="shared" si="93"/>
        <v>technology</v>
      </c>
      <c r="T1021" t="str">
        <f t="shared" si="94"/>
        <v>wearables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12">
        <f t="shared" si="91"/>
        <v>42126.861215277771</v>
      </c>
      <c r="Q1022" s="12">
        <f t="shared" si="95"/>
        <v>42156.824305555558</v>
      </c>
      <c r="R1022" s="11">
        <f t="shared" si="92"/>
        <v>106.2</v>
      </c>
      <c r="S1022" t="str">
        <f t="shared" si="93"/>
        <v>music</v>
      </c>
      <c r="T1022" t="str">
        <f t="shared" si="94"/>
        <v>electronic music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12">
        <f t="shared" si="91"/>
        <v>42271.043645833335</v>
      </c>
      <c r="Q1023" s="12">
        <f t="shared" si="95"/>
        <v>42293.958333333336</v>
      </c>
      <c r="R1023" s="11">
        <f t="shared" si="92"/>
        <v>22.079728033472804</v>
      </c>
      <c r="S1023" t="str">
        <f t="shared" si="93"/>
        <v>music</v>
      </c>
      <c r="T1023" t="str">
        <f t="shared" si="94"/>
        <v>electronic music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12">
        <f t="shared" si="91"/>
        <v>42111.438391203708</v>
      </c>
      <c r="Q1024" s="12">
        <f t="shared" si="95"/>
        <v>42141.438391203708</v>
      </c>
      <c r="R1024" s="11">
        <f t="shared" si="92"/>
        <v>31.054054054054053</v>
      </c>
      <c r="S1024" t="str">
        <f t="shared" si="93"/>
        <v>music</v>
      </c>
      <c r="T1024" t="str">
        <f t="shared" si="94"/>
        <v>electronic music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12">
        <f t="shared" si="91"/>
        <v>42145.711354166669</v>
      </c>
      <c r="Q1025" s="12">
        <f t="shared" si="95"/>
        <v>42175.711354166669</v>
      </c>
      <c r="R1025" s="11">
        <f t="shared" si="92"/>
        <v>36.206106870229007</v>
      </c>
      <c r="S1025" t="str">
        <f t="shared" si="93"/>
        <v>music</v>
      </c>
      <c r="T1025" t="str">
        <f t="shared" si="94"/>
        <v>electronic music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12">
        <f t="shared" si="91"/>
        <v>42370.372256944444</v>
      </c>
      <c r="Q1026" s="12">
        <f t="shared" si="95"/>
        <v>42400.372256944444</v>
      </c>
      <c r="R1026" s="11">
        <f t="shared" si="92"/>
        <v>388.9762295081967</v>
      </c>
      <c r="S1026" t="str">
        <f t="shared" si="93"/>
        <v>music</v>
      </c>
      <c r="T1026" t="str">
        <f t="shared" si="94"/>
        <v>electronic music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((E1027/D1027)*100)</f>
        <v>109.92831428571431</v>
      </c>
      <c r="P1027" s="12">
        <f t="shared" ref="P1027:P1090" si="97">(((J1027/60)/60)/24)+DATE(1970,1,1)+(-5/24)</f>
        <v>42049.625428240739</v>
      </c>
      <c r="Q1027" s="12">
        <f t="shared" si="95"/>
        <v>42079.583761574067</v>
      </c>
      <c r="R1027" s="11">
        <f t="shared" ref="R1027:R1090" si="98">IFERROR(E1027/L1027,0)</f>
        <v>71.848571428571432</v>
      </c>
      <c r="S1027" t="str">
        <f t="shared" ref="S1027:S1090" si="99">LEFT(N1027, SEARCH("/",N1027,1)-1)</f>
        <v>music</v>
      </c>
      <c r="T1027" t="str">
        <f t="shared" ref="T1027:T1090" si="100">RIGHT(N1027,LEN(N1027)-SEARCH("/",N1027))</f>
        <v>electronic music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12">
        <f t="shared" si="97"/>
        <v>42426.199259259258</v>
      </c>
      <c r="Q1028" s="12">
        <f t="shared" ref="Q1028:Q1091" si="101">(((I1028/60)/60)/24)+DATE(1970,1,1)+(-5/24)</f>
        <v>42460.157592592594</v>
      </c>
      <c r="R1028" s="11">
        <f t="shared" si="98"/>
        <v>57.381803278688523</v>
      </c>
      <c r="S1028" t="str">
        <f t="shared" si="99"/>
        <v>music</v>
      </c>
      <c r="T1028" t="str">
        <f t="shared" si="100"/>
        <v>electronic music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12">
        <f t="shared" si="97"/>
        <v>41904.825775462959</v>
      </c>
      <c r="Q1029" s="12">
        <f t="shared" si="101"/>
        <v>41934.825775462959</v>
      </c>
      <c r="R1029" s="11">
        <f t="shared" si="98"/>
        <v>69.666666666666671</v>
      </c>
      <c r="S1029" t="str">
        <f t="shared" si="99"/>
        <v>music</v>
      </c>
      <c r="T1029" t="str">
        <f t="shared" si="100"/>
        <v>electronic music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12">
        <f t="shared" si="97"/>
        <v>42755.419039351851</v>
      </c>
      <c r="Q1030" s="12">
        <f t="shared" si="101"/>
        <v>42800.624999999993</v>
      </c>
      <c r="R1030" s="11">
        <f t="shared" si="98"/>
        <v>45.988235294117644</v>
      </c>
      <c r="S1030" t="str">
        <f t="shared" si="99"/>
        <v>music</v>
      </c>
      <c r="T1030" t="str">
        <f t="shared" si="100"/>
        <v>electronic music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12">
        <f t="shared" si="97"/>
        <v>42044.503553240742</v>
      </c>
      <c r="Q1031" s="12">
        <f t="shared" si="101"/>
        <v>42098.707638888889</v>
      </c>
      <c r="R1031" s="11">
        <f t="shared" si="98"/>
        <v>79.262411347517727</v>
      </c>
      <c r="S1031" t="str">
        <f t="shared" si="99"/>
        <v>music</v>
      </c>
      <c r="T1031" t="str">
        <f t="shared" si="100"/>
        <v>electronic music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12">
        <f t="shared" si="97"/>
        <v>42611.274872685179</v>
      </c>
      <c r="Q1032" s="12">
        <f t="shared" si="101"/>
        <v>42625.274872685179</v>
      </c>
      <c r="R1032" s="11">
        <f t="shared" si="98"/>
        <v>43.031446540880502</v>
      </c>
      <c r="S1032" t="str">
        <f t="shared" si="99"/>
        <v>music</v>
      </c>
      <c r="T1032" t="str">
        <f t="shared" si="100"/>
        <v>electronic music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12">
        <f t="shared" si="97"/>
        <v>42324.555671296293</v>
      </c>
      <c r="Q1033" s="12">
        <f t="shared" si="101"/>
        <v>42354.555671296293</v>
      </c>
      <c r="R1033" s="11">
        <f t="shared" si="98"/>
        <v>108.48484848484848</v>
      </c>
      <c r="S1033" t="str">
        <f t="shared" si="99"/>
        <v>music</v>
      </c>
      <c r="T1033" t="str">
        <f t="shared" si="100"/>
        <v>electronic music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12">
        <f t="shared" si="97"/>
        <v>42514.458622685182</v>
      </c>
      <c r="Q1034" s="12">
        <f t="shared" si="101"/>
        <v>42544.458622685182</v>
      </c>
      <c r="R1034" s="11">
        <f t="shared" si="98"/>
        <v>61.029583333333335</v>
      </c>
      <c r="S1034" t="str">
        <f t="shared" si="99"/>
        <v>music</v>
      </c>
      <c r="T1034" t="str">
        <f t="shared" si="100"/>
        <v>electronic music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12">
        <f t="shared" si="97"/>
        <v>42688.524074074077</v>
      </c>
      <c r="Q1035" s="12">
        <f t="shared" si="101"/>
        <v>42716.524074074077</v>
      </c>
      <c r="R1035" s="11">
        <f t="shared" si="98"/>
        <v>50.592592592592595</v>
      </c>
      <c r="S1035" t="str">
        <f t="shared" si="99"/>
        <v>music</v>
      </c>
      <c r="T1035" t="str">
        <f t="shared" si="100"/>
        <v>electronic music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12">
        <f t="shared" si="97"/>
        <v>42554.958379629628</v>
      </c>
      <c r="Q1036" s="12">
        <f t="shared" si="101"/>
        <v>42586.957638888889</v>
      </c>
      <c r="R1036" s="11">
        <f t="shared" si="98"/>
        <v>39.157168674698795</v>
      </c>
      <c r="S1036" t="str">
        <f t="shared" si="99"/>
        <v>music</v>
      </c>
      <c r="T1036" t="str">
        <f t="shared" si="100"/>
        <v>electronic music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12">
        <f t="shared" si="97"/>
        <v>42016.43310185185</v>
      </c>
      <c r="Q1037" s="12">
        <f t="shared" si="101"/>
        <v>42046.43310185185</v>
      </c>
      <c r="R1037" s="11">
        <f t="shared" si="98"/>
        <v>65.15789473684211</v>
      </c>
      <c r="S1037" t="str">
        <f t="shared" si="99"/>
        <v>music</v>
      </c>
      <c r="T1037" t="str">
        <f t="shared" si="100"/>
        <v>electronic music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12">
        <f t="shared" si="97"/>
        <v>41249.240624999999</v>
      </c>
      <c r="Q1038" s="12">
        <f t="shared" si="101"/>
        <v>41281.125</v>
      </c>
      <c r="R1038" s="11">
        <f t="shared" si="98"/>
        <v>23.963127962085309</v>
      </c>
      <c r="S1038" t="str">
        <f t="shared" si="99"/>
        <v>music</v>
      </c>
      <c r="T1038" t="str">
        <f t="shared" si="100"/>
        <v>electronic music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12">
        <f t="shared" si="97"/>
        <v>42119.61414351852</v>
      </c>
      <c r="Q1039" s="12">
        <f t="shared" si="101"/>
        <v>42141.999999999993</v>
      </c>
      <c r="R1039" s="11">
        <f t="shared" si="98"/>
        <v>48.61904761904762</v>
      </c>
      <c r="S1039" t="str">
        <f t="shared" si="99"/>
        <v>music</v>
      </c>
      <c r="T1039" t="str">
        <f t="shared" si="100"/>
        <v>electronic music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12">
        <f t="shared" si="97"/>
        <v>42418.023414351854</v>
      </c>
      <c r="Q1040" s="12">
        <f t="shared" si="101"/>
        <v>42447.981747685182</v>
      </c>
      <c r="R1040" s="11">
        <f t="shared" si="98"/>
        <v>35.73770491803279</v>
      </c>
      <c r="S1040" t="str">
        <f t="shared" si="99"/>
        <v>music</v>
      </c>
      <c r="T1040" t="str">
        <f t="shared" si="100"/>
        <v>electronic music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12">
        <f t="shared" si="97"/>
        <v>42691.900995370372</v>
      </c>
      <c r="Q1041" s="12">
        <f t="shared" si="101"/>
        <v>42717.124305555553</v>
      </c>
      <c r="R1041" s="11">
        <f t="shared" si="98"/>
        <v>21.366666666666667</v>
      </c>
      <c r="S1041" t="str">
        <f t="shared" si="99"/>
        <v>music</v>
      </c>
      <c r="T1041" t="str">
        <f t="shared" si="100"/>
        <v>electronic music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12">
        <f t="shared" si="97"/>
        <v>42579.500104166662</v>
      </c>
      <c r="Q1042" s="12">
        <f t="shared" si="101"/>
        <v>42609.500104166662</v>
      </c>
      <c r="R1042" s="11">
        <f t="shared" si="98"/>
        <v>250</v>
      </c>
      <c r="S1042" t="str">
        <f t="shared" si="99"/>
        <v>journalism</v>
      </c>
      <c r="T1042" t="str">
        <f t="shared" si="100"/>
        <v>audio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12">
        <f t="shared" si="97"/>
        <v>41830.851759259262</v>
      </c>
      <c r="Q1043" s="12">
        <f t="shared" si="101"/>
        <v>41850.851759259262</v>
      </c>
      <c r="R1043" s="11">
        <f t="shared" si="98"/>
        <v>0</v>
      </c>
      <c r="S1043" t="str">
        <f t="shared" si="99"/>
        <v>journalism</v>
      </c>
      <c r="T1043" t="str">
        <f t="shared" si="100"/>
        <v>audio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12">
        <f t="shared" si="97"/>
        <v>41851.487824074073</v>
      </c>
      <c r="Q1044" s="12">
        <f t="shared" si="101"/>
        <v>41894.208333333328</v>
      </c>
      <c r="R1044" s="11">
        <f t="shared" si="98"/>
        <v>10</v>
      </c>
      <c r="S1044" t="str">
        <f t="shared" si="99"/>
        <v>journalism</v>
      </c>
      <c r="T1044" t="str">
        <f t="shared" si="100"/>
        <v>audio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12">
        <f t="shared" si="97"/>
        <v>42114.044618055552</v>
      </c>
      <c r="Q1045" s="12">
        <f t="shared" si="101"/>
        <v>42144.044618055552</v>
      </c>
      <c r="R1045" s="11">
        <f t="shared" si="98"/>
        <v>29.236301369863014</v>
      </c>
      <c r="S1045" t="str">
        <f t="shared" si="99"/>
        <v>journalism</v>
      </c>
      <c r="T1045" t="str">
        <f t="shared" si="100"/>
        <v>audio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12">
        <f t="shared" si="97"/>
        <v>42011.717604166661</v>
      </c>
      <c r="Q1046" s="12">
        <f t="shared" si="101"/>
        <v>42068.643749999996</v>
      </c>
      <c r="R1046" s="11">
        <f t="shared" si="98"/>
        <v>3</v>
      </c>
      <c r="S1046" t="str">
        <f t="shared" si="99"/>
        <v>journalism</v>
      </c>
      <c r="T1046" t="str">
        <f t="shared" si="100"/>
        <v>audio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12">
        <f t="shared" si="97"/>
        <v>41844.666087962964</v>
      </c>
      <c r="Q1047" s="12">
        <f t="shared" si="101"/>
        <v>41874.666087962964</v>
      </c>
      <c r="R1047" s="11">
        <f t="shared" si="98"/>
        <v>33.25</v>
      </c>
      <c r="S1047" t="str">
        <f t="shared" si="99"/>
        <v>journalism</v>
      </c>
      <c r="T1047" t="str">
        <f t="shared" si="100"/>
        <v>audio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12">
        <f t="shared" si="97"/>
        <v>42319.643055555549</v>
      </c>
      <c r="Q1048" s="12">
        <f t="shared" si="101"/>
        <v>42364.643055555549</v>
      </c>
      <c r="R1048" s="11">
        <f t="shared" si="98"/>
        <v>0</v>
      </c>
      <c r="S1048" t="str">
        <f t="shared" si="99"/>
        <v>journalism</v>
      </c>
      <c r="T1048" t="str">
        <f t="shared" si="100"/>
        <v>audio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12">
        <f t="shared" si="97"/>
        <v>41918.610127314809</v>
      </c>
      <c r="Q1049" s="12">
        <f t="shared" si="101"/>
        <v>41948.65179398148</v>
      </c>
      <c r="R1049" s="11">
        <f t="shared" si="98"/>
        <v>1</v>
      </c>
      <c r="S1049" t="str">
        <f t="shared" si="99"/>
        <v>journalism</v>
      </c>
      <c r="T1049" t="str">
        <f t="shared" si="100"/>
        <v>audio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12">
        <f t="shared" si="97"/>
        <v>42597.844780092586</v>
      </c>
      <c r="Q1050" s="12">
        <f t="shared" si="101"/>
        <v>42637.844780092586</v>
      </c>
      <c r="R1050" s="11">
        <f t="shared" si="98"/>
        <v>53</v>
      </c>
      <c r="S1050" t="str">
        <f t="shared" si="99"/>
        <v>journalism</v>
      </c>
      <c r="T1050" t="str">
        <f t="shared" si="100"/>
        <v>audio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12">
        <f t="shared" si="97"/>
        <v>42382.222743055558</v>
      </c>
      <c r="Q1051" s="12">
        <f t="shared" si="101"/>
        <v>42412.222743055558</v>
      </c>
      <c r="R1051" s="11">
        <f t="shared" si="98"/>
        <v>0</v>
      </c>
      <c r="S1051" t="str">
        <f t="shared" si="99"/>
        <v>journalism</v>
      </c>
      <c r="T1051" t="str">
        <f t="shared" si="100"/>
        <v>audio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12">
        <f t="shared" si="97"/>
        <v>42231.588854166665</v>
      </c>
      <c r="Q1052" s="12">
        <f t="shared" si="101"/>
        <v>42261.588854166665</v>
      </c>
      <c r="R1052" s="11">
        <f t="shared" si="98"/>
        <v>0</v>
      </c>
      <c r="S1052" t="str">
        <f t="shared" si="99"/>
        <v>journalism</v>
      </c>
      <c r="T1052" t="str">
        <f t="shared" si="100"/>
        <v>audio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12">
        <f t="shared" si="97"/>
        <v>41849.805844907409</v>
      </c>
      <c r="Q1053" s="12">
        <f t="shared" si="101"/>
        <v>41877.805844907409</v>
      </c>
      <c r="R1053" s="11">
        <f t="shared" si="98"/>
        <v>0</v>
      </c>
      <c r="S1053" t="str">
        <f t="shared" si="99"/>
        <v>journalism</v>
      </c>
      <c r="T1053" t="str">
        <f t="shared" si="100"/>
        <v>audio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12">
        <f t="shared" si="97"/>
        <v>42483.589062499996</v>
      </c>
      <c r="Q1054" s="12">
        <f t="shared" si="101"/>
        <v>42527.631249999999</v>
      </c>
      <c r="R1054" s="11">
        <f t="shared" si="98"/>
        <v>0</v>
      </c>
      <c r="S1054" t="str">
        <f t="shared" si="99"/>
        <v>journalism</v>
      </c>
      <c r="T1054" t="str">
        <f t="shared" si="100"/>
        <v>audio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12">
        <f t="shared" si="97"/>
        <v>42774.964490740742</v>
      </c>
      <c r="Q1055" s="12">
        <f t="shared" si="101"/>
        <v>42799.964490740742</v>
      </c>
      <c r="R1055" s="11">
        <f t="shared" si="98"/>
        <v>15</v>
      </c>
      <c r="S1055" t="str">
        <f t="shared" si="99"/>
        <v>journalism</v>
      </c>
      <c r="T1055" t="str">
        <f t="shared" si="100"/>
        <v>audio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12">
        <f t="shared" si="97"/>
        <v>41831.643506944441</v>
      </c>
      <c r="Q1056" s="12">
        <f t="shared" si="101"/>
        <v>41861.708333333328</v>
      </c>
      <c r="R1056" s="11">
        <f t="shared" si="98"/>
        <v>0</v>
      </c>
      <c r="S1056" t="str">
        <f t="shared" si="99"/>
        <v>journalism</v>
      </c>
      <c r="T1056" t="str">
        <f t="shared" si="100"/>
        <v>audio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12">
        <f t="shared" si="97"/>
        <v>42406.784085648142</v>
      </c>
      <c r="Q1057" s="12">
        <f t="shared" si="101"/>
        <v>42436.784085648142</v>
      </c>
      <c r="R1057" s="11">
        <f t="shared" si="98"/>
        <v>0</v>
      </c>
      <c r="S1057" t="str">
        <f t="shared" si="99"/>
        <v>journalism</v>
      </c>
      <c r="T1057" t="str">
        <f t="shared" si="100"/>
        <v>audio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12">
        <f t="shared" si="97"/>
        <v>42058.511307870365</v>
      </c>
      <c r="Q1058" s="12">
        <f t="shared" si="101"/>
        <v>42118.469641203708</v>
      </c>
      <c r="R1058" s="11">
        <f t="shared" si="98"/>
        <v>0</v>
      </c>
      <c r="S1058" t="str">
        <f t="shared" si="99"/>
        <v>journalism</v>
      </c>
      <c r="T1058" t="str">
        <f t="shared" si="100"/>
        <v>audio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12">
        <f t="shared" si="97"/>
        <v>42678.662997685176</v>
      </c>
      <c r="Q1059" s="12">
        <f t="shared" si="101"/>
        <v>42708.704664351848</v>
      </c>
      <c r="R1059" s="11">
        <f t="shared" si="98"/>
        <v>0</v>
      </c>
      <c r="S1059" t="str">
        <f t="shared" si="99"/>
        <v>journalism</v>
      </c>
      <c r="T1059" t="str">
        <f t="shared" si="100"/>
        <v>audio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12">
        <f t="shared" si="97"/>
        <v>42047.692627314813</v>
      </c>
      <c r="Q1060" s="12">
        <f t="shared" si="101"/>
        <v>42088.791666666664</v>
      </c>
      <c r="R1060" s="11">
        <f t="shared" si="98"/>
        <v>0</v>
      </c>
      <c r="S1060" t="str">
        <f t="shared" si="99"/>
        <v>journalism</v>
      </c>
      <c r="T1060" t="str">
        <f t="shared" si="100"/>
        <v>audio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12">
        <f t="shared" si="97"/>
        <v>42046.581666666665</v>
      </c>
      <c r="Q1061" s="12">
        <f t="shared" si="101"/>
        <v>42076.54</v>
      </c>
      <c r="R1061" s="11">
        <f t="shared" si="98"/>
        <v>0</v>
      </c>
      <c r="S1061" t="str">
        <f t="shared" si="99"/>
        <v>journalism</v>
      </c>
      <c r="T1061" t="str">
        <f t="shared" si="100"/>
        <v>audio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12">
        <f t="shared" si="97"/>
        <v>42079.704780092587</v>
      </c>
      <c r="Q1062" s="12">
        <f t="shared" si="101"/>
        <v>42109.704780092587</v>
      </c>
      <c r="R1062" s="11">
        <f t="shared" si="98"/>
        <v>50</v>
      </c>
      <c r="S1062" t="str">
        <f t="shared" si="99"/>
        <v>journalism</v>
      </c>
      <c r="T1062" t="str">
        <f t="shared" si="100"/>
        <v>audio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12">
        <f t="shared" si="97"/>
        <v>42432.068379629629</v>
      </c>
      <c r="Q1063" s="12">
        <f t="shared" si="101"/>
        <v>42491.833333333336</v>
      </c>
      <c r="R1063" s="11">
        <f t="shared" si="98"/>
        <v>0</v>
      </c>
      <c r="S1063" t="str">
        <f t="shared" si="99"/>
        <v>journalism</v>
      </c>
      <c r="T1063" t="str">
        <f t="shared" si="100"/>
        <v>audio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12">
        <f t="shared" si="97"/>
        <v>42556.598854166667</v>
      </c>
      <c r="Q1064" s="12">
        <f t="shared" si="101"/>
        <v>42563.598854166667</v>
      </c>
      <c r="R1064" s="11">
        <f t="shared" si="98"/>
        <v>47.5</v>
      </c>
      <c r="S1064" t="str">
        <f t="shared" si="99"/>
        <v>journalism</v>
      </c>
      <c r="T1064" t="str">
        <f t="shared" si="100"/>
        <v>audio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12">
        <f t="shared" si="97"/>
        <v>42582.822476851848</v>
      </c>
      <c r="Q1065" s="12">
        <f t="shared" si="101"/>
        <v>42612.822476851848</v>
      </c>
      <c r="R1065" s="11">
        <f t="shared" si="98"/>
        <v>0</v>
      </c>
      <c r="S1065" t="str">
        <f t="shared" si="99"/>
        <v>journalism</v>
      </c>
      <c r="T1065" t="str">
        <f t="shared" si="100"/>
        <v>audio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12">
        <f t="shared" si="97"/>
        <v>41417.019710648143</v>
      </c>
      <c r="Q1066" s="12">
        <f t="shared" si="101"/>
        <v>41462.019710648143</v>
      </c>
      <c r="R1066" s="11">
        <f t="shared" si="98"/>
        <v>65.666666666666671</v>
      </c>
      <c r="S1066" t="str">
        <f t="shared" si="99"/>
        <v>games</v>
      </c>
      <c r="T1066" t="str">
        <f t="shared" si="100"/>
        <v>video games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12">
        <f t="shared" si="97"/>
        <v>41661.172708333332</v>
      </c>
      <c r="Q1067" s="12">
        <f t="shared" si="101"/>
        <v>41689.172708333332</v>
      </c>
      <c r="R1067" s="11">
        <f t="shared" si="98"/>
        <v>16.2</v>
      </c>
      <c r="S1067" t="str">
        <f t="shared" si="99"/>
        <v>games</v>
      </c>
      <c r="T1067" t="str">
        <f t="shared" si="100"/>
        <v>video games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12">
        <f t="shared" si="97"/>
        <v>41445.754421296297</v>
      </c>
      <c r="Q1068" s="12">
        <f t="shared" si="101"/>
        <v>41490.754421296297</v>
      </c>
      <c r="R1068" s="11">
        <f t="shared" si="98"/>
        <v>34.128378378378379</v>
      </c>
      <c r="S1068" t="str">
        <f t="shared" si="99"/>
        <v>games</v>
      </c>
      <c r="T1068" t="str">
        <f t="shared" si="100"/>
        <v>video games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12">
        <f t="shared" si="97"/>
        <v>41599.647349537037</v>
      </c>
      <c r="Q1069" s="12">
        <f t="shared" si="101"/>
        <v>41629.647349537037</v>
      </c>
      <c r="R1069" s="11">
        <f t="shared" si="98"/>
        <v>13</v>
      </c>
      <c r="S1069" t="str">
        <f t="shared" si="99"/>
        <v>games</v>
      </c>
      <c r="T1069" t="str">
        <f t="shared" si="100"/>
        <v>video games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12">
        <f t="shared" si="97"/>
        <v>42440.162777777768</v>
      </c>
      <c r="Q1070" s="12">
        <f t="shared" si="101"/>
        <v>42470.121111111112</v>
      </c>
      <c r="R1070" s="11">
        <f t="shared" si="98"/>
        <v>11.25</v>
      </c>
      <c r="S1070" t="str">
        <f t="shared" si="99"/>
        <v>games</v>
      </c>
      <c r="T1070" t="str">
        <f t="shared" si="100"/>
        <v>video games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12">
        <f t="shared" si="97"/>
        <v>41572.021516203698</v>
      </c>
      <c r="Q1071" s="12">
        <f t="shared" si="101"/>
        <v>41604.06318287037</v>
      </c>
      <c r="R1071" s="11">
        <f t="shared" si="98"/>
        <v>40.476190476190474</v>
      </c>
      <c r="S1071" t="str">
        <f t="shared" si="99"/>
        <v>games</v>
      </c>
      <c r="T1071" t="str">
        <f t="shared" si="100"/>
        <v>video games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12">
        <f t="shared" si="97"/>
        <v>41162.803495370368</v>
      </c>
      <c r="Q1072" s="12">
        <f t="shared" si="101"/>
        <v>41182.803495370368</v>
      </c>
      <c r="R1072" s="11">
        <f t="shared" si="98"/>
        <v>35</v>
      </c>
      <c r="S1072" t="str">
        <f t="shared" si="99"/>
        <v>games</v>
      </c>
      <c r="T1072" t="str">
        <f t="shared" si="100"/>
        <v>video games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12">
        <f t="shared" si="97"/>
        <v>42295.545057870368</v>
      </c>
      <c r="Q1073" s="12">
        <f t="shared" si="101"/>
        <v>42325.586724537039</v>
      </c>
      <c r="R1073" s="11">
        <f t="shared" si="98"/>
        <v>0</v>
      </c>
      <c r="S1073" t="str">
        <f t="shared" si="99"/>
        <v>games</v>
      </c>
      <c r="T1073" t="str">
        <f t="shared" si="100"/>
        <v>video games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12">
        <f t="shared" si="97"/>
        <v>41645.623807870368</v>
      </c>
      <c r="Q1074" s="12">
        <f t="shared" si="101"/>
        <v>41675.623807870368</v>
      </c>
      <c r="R1074" s="11">
        <f t="shared" si="98"/>
        <v>12.75</v>
      </c>
      <c r="S1074" t="str">
        <f t="shared" si="99"/>
        <v>games</v>
      </c>
      <c r="T1074" t="str">
        <f t="shared" si="100"/>
        <v>video games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12">
        <f t="shared" si="97"/>
        <v>40802.756261574068</v>
      </c>
      <c r="Q1075" s="12">
        <f t="shared" si="101"/>
        <v>40832.756261574068</v>
      </c>
      <c r="R1075" s="11">
        <f t="shared" si="98"/>
        <v>10</v>
      </c>
      <c r="S1075" t="str">
        <f t="shared" si="99"/>
        <v>games</v>
      </c>
      <c r="T1075" t="str">
        <f t="shared" si="100"/>
        <v>video games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12">
        <f t="shared" si="97"/>
        <v>41612.964641203704</v>
      </c>
      <c r="Q1076" s="12">
        <f t="shared" si="101"/>
        <v>41642.964641203704</v>
      </c>
      <c r="R1076" s="11">
        <f t="shared" si="98"/>
        <v>113.56666666666666</v>
      </c>
      <c r="S1076" t="str">
        <f t="shared" si="99"/>
        <v>games</v>
      </c>
      <c r="T1076" t="str">
        <f t="shared" si="100"/>
        <v>video games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12">
        <f t="shared" si="97"/>
        <v>41005.695787037032</v>
      </c>
      <c r="Q1077" s="12">
        <f t="shared" si="101"/>
        <v>41035.695787037032</v>
      </c>
      <c r="R1077" s="11">
        <f t="shared" si="98"/>
        <v>15</v>
      </c>
      <c r="S1077" t="str">
        <f t="shared" si="99"/>
        <v>games</v>
      </c>
      <c r="T1077" t="str">
        <f t="shared" si="100"/>
        <v>video games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12">
        <f t="shared" si="97"/>
        <v>41838.169560185182</v>
      </c>
      <c r="Q1078" s="12">
        <f t="shared" si="101"/>
        <v>41893.169560185182</v>
      </c>
      <c r="R1078" s="11">
        <f t="shared" si="98"/>
        <v>48.281025641025643</v>
      </c>
      <c r="S1078" t="str">
        <f t="shared" si="99"/>
        <v>games</v>
      </c>
      <c r="T1078" t="str">
        <f t="shared" si="100"/>
        <v>video games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12">
        <f t="shared" si="97"/>
        <v>42352.958460648144</v>
      </c>
      <c r="Q1079" s="12">
        <f t="shared" si="101"/>
        <v>42382.958460648144</v>
      </c>
      <c r="R1079" s="11">
        <f t="shared" si="98"/>
        <v>43.976047904191617</v>
      </c>
      <c r="S1079" t="str">
        <f t="shared" si="99"/>
        <v>games</v>
      </c>
      <c r="T1079" t="str">
        <f t="shared" si="100"/>
        <v>video games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12">
        <f t="shared" si="97"/>
        <v>40700.987511574072</v>
      </c>
      <c r="Q1080" s="12">
        <f t="shared" si="101"/>
        <v>40745.987511574072</v>
      </c>
      <c r="R1080" s="11">
        <f t="shared" si="98"/>
        <v>9</v>
      </c>
      <c r="S1080" t="str">
        <f t="shared" si="99"/>
        <v>games</v>
      </c>
      <c r="T1080" t="str">
        <f t="shared" si="100"/>
        <v>video games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12">
        <f t="shared" si="97"/>
        <v>42479.35805555556</v>
      </c>
      <c r="Q1081" s="12">
        <f t="shared" si="101"/>
        <v>42504.35805555556</v>
      </c>
      <c r="R1081" s="11">
        <f t="shared" si="98"/>
        <v>37.666666666666664</v>
      </c>
      <c r="S1081" t="str">
        <f t="shared" si="99"/>
        <v>games</v>
      </c>
      <c r="T1081" t="str">
        <f t="shared" si="100"/>
        <v>video games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12">
        <f t="shared" si="97"/>
        <v>41739.929780092592</v>
      </c>
      <c r="Q1082" s="12">
        <f t="shared" si="101"/>
        <v>41769.929780092592</v>
      </c>
      <c r="R1082" s="11">
        <f t="shared" si="98"/>
        <v>18.581632653061224</v>
      </c>
      <c r="S1082" t="str">
        <f t="shared" si="99"/>
        <v>games</v>
      </c>
      <c r="T1082" t="str">
        <f t="shared" si="100"/>
        <v>video games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12">
        <f t="shared" si="97"/>
        <v>42002.718657407408</v>
      </c>
      <c r="Q1083" s="12">
        <f t="shared" si="101"/>
        <v>42032.718657407408</v>
      </c>
      <c r="R1083" s="11">
        <f t="shared" si="98"/>
        <v>3</v>
      </c>
      <c r="S1083" t="str">
        <f t="shared" si="99"/>
        <v>games</v>
      </c>
      <c r="T1083" t="str">
        <f t="shared" si="100"/>
        <v>video games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12">
        <f t="shared" si="97"/>
        <v>41101.697777777779</v>
      </c>
      <c r="Q1084" s="12">
        <f t="shared" si="101"/>
        <v>41131.697777777779</v>
      </c>
      <c r="R1084" s="11">
        <f t="shared" si="98"/>
        <v>18.666666666666668</v>
      </c>
      <c r="S1084" t="str">
        <f t="shared" si="99"/>
        <v>games</v>
      </c>
      <c r="T1084" t="str">
        <f t="shared" si="100"/>
        <v>video games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12">
        <f t="shared" si="97"/>
        <v>41793.451192129629</v>
      </c>
      <c r="Q1085" s="12">
        <f t="shared" si="101"/>
        <v>41853.451192129629</v>
      </c>
      <c r="R1085" s="11">
        <f t="shared" si="98"/>
        <v>410</v>
      </c>
      <c r="S1085" t="str">
        <f t="shared" si="99"/>
        <v>games</v>
      </c>
      <c r="T1085" t="str">
        <f t="shared" si="100"/>
        <v>video games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12">
        <f t="shared" si="97"/>
        <v>41829.703749999993</v>
      </c>
      <c r="Q1086" s="12">
        <f t="shared" si="101"/>
        <v>41859.703749999993</v>
      </c>
      <c r="R1086" s="11">
        <f t="shared" si="98"/>
        <v>0</v>
      </c>
      <c r="S1086" t="str">
        <f t="shared" si="99"/>
        <v>games</v>
      </c>
      <c r="T1086" t="str">
        <f t="shared" si="100"/>
        <v>video games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12">
        <f t="shared" si="97"/>
        <v>42413.462673611109</v>
      </c>
      <c r="Q1087" s="12">
        <f t="shared" si="101"/>
        <v>42443.421006944445</v>
      </c>
      <c r="R1087" s="11">
        <f t="shared" si="98"/>
        <v>114</v>
      </c>
      <c r="S1087" t="str">
        <f t="shared" si="99"/>
        <v>games</v>
      </c>
      <c r="T1087" t="str">
        <f t="shared" si="100"/>
        <v>video games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12">
        <f t="shared" si="97"/>
        <v>41845.658460648148</v>
      </c>
      <c r="Q1088" s="12">
        <f t="shared" si="101"/>
        <v>41875.658460648148</v>
      </c>
      <c r="R1088" s="11">
        <f t="shared" si="98"/>
        <v>7.5</v>
      </c>
      <c r="S1088" t="str">
        <f t="shared" si="99"/>
        <v>games</v>
      </c>
      <c r="T1088" t="str">
        <f t="shared" si="100"/>
        <v>video games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12">
        <f t="shared" si="97"/>
        <v>41775.505636574075</v>
      </c>
      <c r="Q1089" s="12">
        <f t="shared" si="101"/>
        <v>41805.505636574075</v>
      </c>
      <c r="R1089" s="11">
        <f t="shared" si="98"/>
        <v>0</v>
      </c>
      <c r="S1089" t="str">
        <f t="shared" si="99"/>
        <v>games</v>
      </c>
      <c r="T1089" t="str">
        <f t="shared" si="100"/>
        <v>video games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12">
        <f t="shared" si="97"/>
        <v>41723.591053240736</v>
      </c>
      <c r="Q1090" s="12">
        <f t="shared" si="101"/>
        <v>41753.591053240736</v>
      </c>
      <c r="R1090" s="11">
        <f t="shared" si="98"/>
        <v>43.41727891156463</v>
      </c>
      <c r="S1090" t="str">
        <f t="shared" si="99"/>
        <v>games</v>
      </c>
      <c r="T1090" t="str">
        <f t="shared" si="100"/>
        <v>video games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((E1091/D1091)*100)</f>
        <v>7.8266666666666662</v>
      </c>
      <c r="P1091" s="12">
        <f t="shared" ref="P1091:P1154" si="103">(((J1091/60)/60)/24)+DATE(1970,1,1)+(-5/24)</f>
        <v>42150.981192129628</v>
      </c>
      <c r="Q1091" s="12">
        <f t="shared" si="101"/>
        <v>42180.981192129628</v>
      </c>
      <c r="R1091" s="11">
        <f t="shared" ref="R1091:R1154" si="104">IFERROR(E1091/L1091,0)</f>
        <v>23.959183673469386</v>
      </c>
      <c r="S1091" t="str">
        <f t="shared" ref="S1091:S1154" si="105">LEFT(N1091, SEARCH("/",N1091,1)-1)</f>
        <v>games</v>
      </c>
      <c r="T1091" t="str">
        <f t="shared" ref="T1091:T1154" si="106">RIGHT(N1091,LEN(N1091)-SEARCH("/",N1091))</f>
        <v>video games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12">
        <f t="shared" si="103"/>
        <v>42122.977465277778</v>
      </c>
      <c r="Q1092" s="12">
        <f t="shared" ref="Q1092:Q1155" si="107">(((I1092/60)/60)/24)+DATE(1970,1,1)+(-5/24)</f>
        <v>42152.977465277778</v>
      </c>
      <c r="R1092" s="11">
        <f t="shared" si="104"/>
        <v>5</v>
      </c>
      <c r="S1092" t="str">
        <f t="shared" si="105"/>
        <v>games</v>
      </c>
      <c r="T1092" t="str">
        <f t="shared" si="106"/>
        <v>video games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12">
        <f t="shared" si="103"/>
        <v>42440.611944444441</v>
      </c>
      <c r="Q1093" s="12">
        <f t="shared" si="107"/>
        <v>42470.57027777777</v>
      </c>
      <c r="R1093" s="11">
        <f t="shared" si="104"/>
        <v>12.5</v>
      </c>
      <c r="S1093" t="str">
        <f t="shared" si="105"/>
        <v>games</v>
      </c>
      <c r="T1093" t="str">
        <f t="shared" si="106"/>
        <v>video games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12">
        <f t="shared" si="103"/>
        <v>41249.817569444444</v>
      </c>
      <c r="Q1094" s="12">
        <f t="shared" si="107"/>
        <v>41279.817569444444</v>
      </c>
      <c r="R1094" s="11">
        <f t="shared" si="104"/>
        <v>3</v>
      </c>
      <c r="S1094" t="str">
        <f t="shared" si="105"/>
        <v>games</v>
      </c>
      <c r="T1094" t="str">
        <f t="shared" si="106"/>
        <v>video games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12">
        <f t="shared" si="103"/>
        <v>42396.765474537031</v>
      </c>
      <c r="Q1095" s="12">
        <f t="shared" si="107"/>
        <v>42411.765474537031</v>
      </c>
      <c r="R1095" s="11">
        <f t="shared" si="104"/>
        <v>10.5625</v>
      </c>
      <c r="S1095" t="str">
        <f t="shared" si="105"/>
        <v>games</v>
      </c>
      <c r="T1095" t="str">
        <f t="shared" si="106"/>
        <v>video games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12">
        <f t="shared" si="103"/>
        <v>40795.505011574067</v>
      </c>
      <c r="Q1096" s="12">
        <f t="shared" si="107"/>
        <v>40825.505011574067</v>
      </c>
      <c r="R1096" s="11">
        <f t="shared" si="104"/>
        <v>122.00037037037038</v>
      </c>
      <c r="S1096" t="str">
        <f t="shared" si="105"/>
        <v>games</v>
      </c>
      <c r="T1096" t="str">
        <f t="shared" si="106"/>
        <v>video games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12">
        <f t="shared" si="103"/>
        <v>41486.328935185185</v>
      </c>
      <c r="Q1097" s="12">
        <f t="shared" si="107"/>
        <v>41516.328935185185</v>
      </c>
      <c r="R1097" s="11">
        <f t="shared" si="104"/>
        <v>267.80851063829789</v>
      </c>
      <c r="S1097" t="str">
        <f t="shared" si="105"/>
        <v>games</v>
      </c>
      <c r="T1097" t="str">
        <f t="shared" si="106"/>
        <v>video games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12">
        <f t="shared" si="103"/>
        <v>41885.309652777774</v>
      </c>
      <c r="Q1098" s="12">
        <f t="shared" si="107"/>
        <v>41915.9375</v>
      </c>
      <c r="R1098" s="11">
        <f t="shared" si="104"/>
        <v>74.206896551724142</v>
      </c>
      <c r="S1098" t="str">
        <f t="shared" si="105"/>
        <v>games</v>
      </c>
      <c r="T1098" t="str">
        <f t="shared" si="106"/>
        <v>video games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12">
        <f t="shared" si="103"/>
        <v>41660.584224537037</v>
      </c>
      <c r="Q1099" s="12">
        <f t="shared" si="107"/>
        <v>41700.584224537037</v>
      </c>
      <c r="R1099" s="11">
        <f t="shared" si="104"/>
        <v>6.7142857142857144</v>
      </c>
      <c r="S1099" t="str">
        <f t="shared" si="105"/>
        <v>games</v>
      </c>
      <c r="T1099" t="str">
        <f t="shared" si="106"/>
        <v>video games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12">
        <f t="shared" si="103"/>
        <v>41712.554340277777</v>
      </c>
      <c r="Q1100" s="12">
        <f t="shared" si="107"/>
        <v>41742.554340277777</v>
      </c>
      <c r="R1100" s="11">
        <f t="shared" si="104"/>
        <v>81.954545454545453</v>
      </c>
      <c r="S1100" t="str">
        <f t="shared" si="105"/>
        <v>games</v>
      </c>
      <c r="T1100" t="str">
        <f t="shared" si="106"/>
        <v>video games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12">
        <f t="shared" si="103"/>
        <v>42107.628101851849</v>
      </c>
      <c r="Q1101" s="12">
        <f t="shared" si="107"/>
        <v>42137.628101851849</v>
      </c>
      <c r="R1101" s="11">
        <f t="shared" si="104"/>
        <v>25</v>
      </c>
      <c r="S1101" t="str">
        <f t="shared" si="105"/>
        <v>games</v>
      </c>
      <c r="T1101" t="str">
        <f t="shared" si="106"/>
        <v>video games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12">
        <f t="shared" si="103"/>
        <v>42383.902442129627</v>
      </c>
      <c r="Q1102" s="12">
        <f t="shared" si="107"/>
        <v>42413.902442129627</v>
      </c>
      <c r="R1102" s="11">
        <f t="shared" si="104"/>
        <v>10</v>
      </c>
      <c r="S1102" t="str">
        <f t="shared" si="105"/>
        <v>games</v>
      </c>
      <c r="T1102" t="str">
        <f t="shared" si="106"/>
        <v>video games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12">
        <f t="shared" si="103"/>
        <v>42538.564097222225</v>
      </c>
      <c r="Q1103" s="12">
        <f t="shared" si="107"/>
        <v>42565.549999999996</v>
      </c>
      <c r="R1103" s="11">
        <f t="shared" si="104"/>
        <v>6.833333333333333</v>
      </c>
      <c r="S1103" t="str">
        <f t="shared" si="105"/>
        <v>games</v>
      </c>
      <c r="T1103" t="str">
        <f t="shared" si="106"/>
        <v>video games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12">
        <f t="shared" si="103"/>
        <v>41576.837094907409</v>
      </c>
      <c r="Q1104" s="12">
        <f t="shared" si="107"/>
        <v>41617.040972222218</v>
      </c>
      <c r="R1104" s="11">
        <f t="shared" si="104"/>
        <v>17.708333333333332</v>
      </c>
      <c r="S1104" t="str">
        <f t="shared" si="105"/>
        <v>games</v>
      </c>
      <c r="T1104" t="str">
        <f t="shared" si="106"/>
        <v>video games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12">
        <f t="shared" si="103"/>
        <v>42479.013773148145</v>
      </c>
      <c r="Q1105" s="12">
        <f t="shared" si="107"/>
        <v>42539.013773148145</v>
      </c>
      <c r="R1105" s="11">
        <f t="shared" si="104"/>
        <v>16.2</v>
      </c>
      <c r="S1105" t="str">
        <f t="shared" si="105"/>
        <v>games</v>
      </c>
      <c r="T1105" t="str">
        <f t="shared" si="106"/>
        <v>video games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12">
        <f t="shared" si="103"/>
        <v>41771.201631944445</v>
      </c>
      <c r="Q1106" s="12">
        <f t="shared" si="107"/>
        <v>41801.201631944445</v>
      </c>
      <c r="R1106" s="11">
        <f t="shared" si="104"/>
        <v>80.297297297297291</v>
      </c>
      <c r="S1106" t="str">
        <f t="shared" si="105"/>
        <v>games</v>
      </c>
      <c r="T1106" t="str">
        <f t="shared" si="106"/>
        <v>video games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12">
        <f t="shared" si="103"/>
        <v>41691.927395833329</v>
      </c>
      <c r="Q1107" s="12">
        <f t="shared" si="107"/>
        <v>41721.885729166665</v>
      </c>
      <c r="R1107" s="11">
        <f t="shared" si="104"/>
        <v>71.55</v>
      </c>
      <c r="S1107" t="str">
        <f t="shared" si="105"/>
        <v>games</v>
      </c>
      <c r="T1107" t="str">
        <f t="shared" si="106"/>
        <v>video games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12">
        <f t="shared" si="103"/>
        <v>40973.532118055555</v>
      </c>
      <c r="Q1108" s="12">
        <f t="shared" si="107"/>
        <v>41003.490451388883</v>
      </c>
      <c r="R1108" s="11">
        <f t="shared" si="104"/>
        <v>23.571428571428573</v>
      </c>
      <c r="S1108" t="str">
        <f t="shared" si="105"/>
        <v>games</v>
      </c>
      <c r="T1108" t="str">
        <f t="shared" si="106"/>
        <v>video games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12">
        <f t="shared" si="103"/>
        <v>41813.653055555551</v>
      </c>
      <c r="Q1109" s="12">
        <f t="shared" si="107"/>
        <v>41843.653055555551</v>
      </c>
      <c r="R1109" s="11">
        <f t="shared" si="104"/>
        <v>0</v>
      </c>
      <c r="S1109" t="str">
        <f t="shared" si="105"/>
        <v>games</v>
      </c>
      <c r="T1109" t="str">
        <f t="shared" si="106"/>
        <v>video games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12">
        <f t="shared" si="103"/>
        <v>40952.42864583333</v>
      </c>
      <c r="Q1110" s="12">
        <f t="shared" si="107"/>
        <v>41012.386979166666</v>
      </c>
      <c r="R1110" s="11">
        <f t="shared" si="104"/>
        <v>34.88095238095238</v>
      </c>
      <c r="S1110" t="str">
        <f t="shared" si="105"/>
        <v>games</v>
      </c>
      <c r="T1110" t="str">
        <f t="shared" si="106"/>
        <v>video games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12">
        <f t="shared" si="103"/>
        <v>42662.543865740743</v>
      </c>
      <c r="Q1111" s="12">
        <f t="shared" si="107"/>
        <v>42692.5855324074</v>
      </c>
      <c r="R1111" s="11">
        <f t="shared" si="104"/>
        <v>15</v>
      </c>
      <c r="S1111" t="str">
        <f t="shared" si="105"/>
        <v>games</v>
      </c>
      <c r="T1111" t="str">
        <f t="shared" si="106"/>
        <v>video games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12">
        <f t="shared" si="103"/>
        <v>41220.72479166666</v>
      </c>
      <c r="Q1112" s="12">
        <f t="shared" si="107"/>
        <v>41250.72479166666</v>
      </c>
      <c r="R1112" s="11">
        <f t="shared" si="104"/>
        <v>23.181818181818183</v>
      </c>
      <c r="S1112" t="str">
        <f t="shared" si="105"/>
        <v>games</v>
      </c>
      <c r="T1112" t="str">
        <f t="shared" si="106"/>
        <v>video games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12">
        <f t="shared" si="103"/>
        <v>42346.995254629634</v>
      </c>
      <c r="Q1113" s="12">
        <f t="shared" si="107"/>
        <v>42376.995254629634</v>
      </c>
      <c r="R1113" s="11">
        <f t="shared" si="104"/>
        <v>1</v>
      </c>
      <c r="S1113" t="str">
        <f t="shared" si="105"/>
        <v>games</v>
      </c>
      <c r="T1113" t="str">
        <f t="shared" si="106"/>
        <v>video games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12">
        <f t="shared" si="103"/>
        <v>41963.551053240742</v>
      </c>
      <c r="Q1114" s="12">
        <f t="shared" si="107"/>
        <v>42023.145833333336</v>
      </c>
      <c r="R1114" s="11">
        <f t="shared" si="104"/>
        <v>100.23371794871794</v>
      </c>
      <c r="S1114" t="str">
        <f t="shared" si="105"/>
        <v>games</v>
      </c>
      <c r="T1114" t="str">
        <f t="shared" si="106"/>
        <v>video games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12">
        <f t="shared" si="103"/>
        <v>41835.768749999996</v>
      </c>
      <c r="Q1115" s="12">
        <f t="shared" si="107"/>
        <v>41865.768749999996</v>
      </c>
      <c r="R1115" s="11">
        <f t="shared" si="104"/>
        <v>5</v>
      </c>
      <c r="S1115" t="str">
        <f t="shared" si="105"/>
        <v>games</v>
      </c>
      <c r="T1115" t="str">
        <f t="shared" si="106"/>
        <v>video games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12">
        <f t="shared" si="103"/>
        <v>41526.13758101852</v>
      </c>
      <c r="Q1116" s="12">
        <f t="shared" si="107"/>
        <v>41556.13758101852</v>
      </c>
      <c r="R1116" s="11">
        <f t="shared" si="104"/>
        <v>3.3333333333333335</v>
      </c>
      <c r="S1116" t="str">
        <f t="shared" si="105"/>
        <v>games</v>
      </c>
      <c r="T1116" t="str">
        <f t="shared" si="106"/>
        <v>video games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12">
        <f t="shared" si="103"/>
        <v>42429.487210648142</v>
      </c>
      <c r="Q1117" s="12">
        <f t="shared" si="107"/>
        <v>42459.445543981477</v>
      </c>
      <c r="R1117" s="11">
        <f t="shared" si="104"/>
        <v>13.25</v>
      </c>
      <c r="S1117" t="str">
        <f t="shared" si="105"/>
        <v>games</v>
      </c>
      <c r="T1117" t="str">
        <f t="shared" si="106"/>
        <v>video games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12">
        <f t="shared" si="103"/>
        <v>41009.638981481476</v>
      </c>
      <c r="Q1118" s="12">
        <f t="shared" si="107"/>
        <v>41069.638981481476</v>
      </c>
      <c r="R1118" s="11">
        <f t="shared" si="104"/>
        <v>17.852</v>
      </c>
      <c r="S1118" t="str">
        <f t="shared" si="105"/>
        <v>games</v>
      </c>
      <c r="T1118" t="str">
        <f t="shared" si="106"/>
        <v>video games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12">
        <f t="shared" si="103"/>
        <v>42333.390196759261</v>
      </c>
      <c r="Q1119" s="12">
        <f t="shared" si="107"/>
        <v>42363.390196759261</v>
      </c>
      <c r="R1119" s="11">
        <f t="shared" si="104"/>
        <v>10.375</v>
      </c>
      <c r="S1119" t="str">
        <f t="shared" si="105"/>
        <v>games</v>
      </c>
      <c r="T1119" t="str">
        <f t="shared" si="106"/>
        <v>video games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12">
        <f t="shared" si="103"/>
        <v>41703.958090277774</v>
      </c>
      <c r="Q1120" s="12">
        <f t="shared" si="107"/>
        <v>41733.91642361111</v>
      </c>
      <c r="R1120" s="11">
        <f t="shared" si="104"/>
        <v>36.333333333333336</v>
      </c>
      <c r="S1120" t="str">
        <f t="shared" si="105"/>
        <v>games</v>
      </c>
      <c r="T1120" t="str">
        <f t="shared" si="106"/>
        <v>video games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12">
        <f t="shared" si="103"/>
        <v>41722.584074074075</v>
      </c>
      <c r="Q1121" s="12">
        <f t="shared" si="107"/>
        <v>41735.584074074075</v>
      </c>
      <c r="R1121" s="11">
        <f t="shared" si="104"/>
        <v>5</v>
      </c>
      <c r="S1121" t="str">
        <f t="shared" si="105"/>
        <v>games</v>
      </c>
      <c r="T1121" t="str">
        <f t="shared" si="106"/>
        <v>video games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12">
        <f t="shared" si="103"/>
        <v>40799.664351851847</v>
      </c>
      <c r="Q1122" s="12">
        <f t="shared" si="107"/>
        <v>40844.664351851847</v>
      </c>
      <c r="R1122" s="11">
        <f t="shared" si="104"/>
        <v>0</v>
      </c>
      <c r="S1122" t="str">
        <f t="shared" si="105"/>
        <v>games</v>
      </c>
      <c r="T1122" t="str">
        <f t="shared" si="106"/>
        <v>video games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12">
        <f t="shared" si="103"/>
        <v>42412.72587962963</v>
      </c>
      <c r="Q1123" s="12">
        <f t="shared" si="107"/>
        <v>42442.684212962959</v>
      </c>
      <c r="R1123" s="11">
        <f t="shared" si="104"/>
        <v>5.8</v>
      </c>
      <c r="S1123" t="str">
        <f t="shared" si="105"/>
        <v>games</v>
      </c>
      <c r="T1123" t="str">
        <f t="shared" si="106"/>
        <v>video games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12">
        <f t="shared" si="103"/>
        <v>41410.495659722219</v>
      </c>
      <c r="Q1124" s="12">
        <f t="shared" si="107"/>
        <v>41424.495659722219</v>
      </c>
      <c r="R1124" s="11">
        <f t="shared" si="104"/>
        <v>0</v>
      </c>
      <c r="S1124" t="str">
        <f t="shared" si="105"/>
        <v>games</v>
      </c>
      <c r="T1124" t="str">
        <f t="shared" si="106"/>
        <v>video games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12">
        <f t="shared" si="103"/>
        <v>41718.315370370365</v>
      </c>
      <c r="Q1125" s="12">
        <f t="shared" si="107"/>
        <v>41748.315370370365</v>
      </c>
      <c r="R1125" s="11">
        <f t="shared" si="104"/>
        <v>3.6666666666666665</v>
      </c>
      <c r="S1125" t="str">
        <f t="shared" si="105"/>
        <v>games</v>
      </c>
      <c r="T1125" t="str">
        <f t="shared" si="106"/>
        <v>video games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12">
        <f t="shared" si="103"/>
        <v>42094.458923611113</v>
      </c>
      <c r="Q1126" s="12">
        <f t="shared" si="107"/>
        <v>42124.458923611113</v>
      </c>
      <c r="R1126" s="11">
        <f t="shared" si="104"/>
        <v>60.714285714285715</v>
      </c>
      <c r="S1126" t="str">
        <f t="shared" si="105"/>
        <v>games</v>
      </c>
      <c r="T1126" t="str">
        <f t="shared" si="106"/>
        <v>mobile games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12">
        <f t="shared" si="103"/>
        <v>42212.415856481479</v>
      </c>
      <c r="Q1127" s="12">
        <f t="shared" si="107"/>
        <v>42272.415856481479</v>
      </c>
      <c r="R1127" s="11">
        <f t="shared" si="104"/>
        <v>0</v>
      </c>
      <c r="S1127" t="str">
        <f t="shared" si="105"/>
        <v>games</v>
      </c>
      <c r="T1127" t="str">
        <f t="shared" si="106"/>
        <v>mobile games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12">
        <f t="shared" si="103"/>
        <v>42535.11914351851</v>
      </c>
      <c r="Q1128" s="12">
        <f t="shared" si="107"/>
        <v>42565.11914351851</v>
      </c>
      <c r="R1128" s="11">
        <f t="shared" si="104"/>
        <v>5</v>
      </c>
      <c r="S1128" t="str">
        <f t="shared" si="105"/>
        <v>games</v>
      </c>
      <c r="T1128" t="str">
        <f t="shared" si="106"/>
        <v>mobile games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12">
        <f t="shared" si="103"/>
        <v>41926.645833333328</v>
      </c>
      <c r="Q1129" s="12">
        <f t="shared" si="107"/>
        <v>41957.687499999993</v>
      </c>
      <c r="R1129" s="11">
        <f t="shared" si="104"/>
        <v>25.434782608695652</v>
      </c>
      <c r="S1129" t="str">
        <f t="shared" si="105"/>
        <v>games</v>
      </c>
      <c r="T1129" t="str">
        <f t="shared" si="106"/>
        <v>mobile games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12">
        <f t="shared" si="103"/>
        <v>41828.441168981481</v>
      </c>
      <c r="Q1130" s="12">
        <f t="shared" si="107"/>
        <v>41858.441168981481</v>
      </c>
      <c r="R1130" s="11">
        <f t="shared" si="104"/>
        <v>1</v>
      </c>
      <c r="S1130" t="str">
        <f t="shared" si="105"/>
        <v>games</v>
      </c>
      <c r="T1130" t="str">
        <f t="shared" si="106"/>
        <v>mobile games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12">
        <f t="shared" si="103"/>
        <v>42496.056631944441</v>
      </c>
      <c r="Q1131" s="12">
        <f t="shared" si="107"/>
        <v>42526.056631944441</v>
      </c>
      <c r="R1131" s="11">
        <f t="shared" si="104"/>
        <v>10.5</v>
      </c>
      <c r="S1131" t="str">
        <f t="shared" si="105"/>
        <v>games</v>
      </c>
      <c r="T1131" t="str">
        <f t="shared" si="106"/>
        <v>mobile games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12">
        <f t="shared" si="103"/>
        <v>41908.788194444445</v>
      </c>
      <c r="Q1132" s="12">
        <f t="shared" si="107"/>
        <v>41968.829861111109</v>
      </c>
      <c r="R1132" s="11">
        <f t="shared" si="104"/>
        <v>3.6666666666666665</v>
      </c>
      <c r="S1132" t="str">
        <f t="shared" si="105"/>
        <v>games</v>
      </c>
      <c r="T1132" t="str">
        <f t="shared" si="106"/>
        <v>mobile games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12">
        <f t="shared" si="103"/>
        <v>42332.699861111112</v>
      </c>
      <c r="Q1133" s="12">
        <f t="shared" si="107"/>
        <v>42362.699861111112</v>
      </c>
      <c r="R1133" s="11">
        <f t="shared" si="104"/>
        <v>0</v>
      </c>
      <c r="S1133" t="str">
        <f t="shared" si="105"/>
        <v>games</v>
      </c>
      <c r="T1133" t="str">
        <f t="shared" si="106"/>
        <v>mobile games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12">
        <f t="shared" si="103"/>
        <v>42705.907071759262</v>
      </c>
      <c r="Q1134" s="12">
        <f t="shared" si="107"/>
        <v>42735.907071759262</v>
      </c>
      <c r="R1134" s="11">
        <f t="shared" si="104"/>
        <v>110.61538461538461</v>
      </c>
      <c r="S1134" t="str">
        <f t="shared" si="105"/>
        <v>games</v>
      </c>
      <c r="T1134" t="str">
        <f t="shared" si="106"/>
        <v>mobile games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12">
        <f t="shared" si="103"/>
        <v>41821.198854166665</v>
      </c>
      <c r="Q1135" s="12">
        <f t="shared" si="107"/>
        <v>41851.198854166665</v>
      </c>
      <c r="R1135" s="11">
        <f t="shared" si="104"/>
        <v>20</v>
      </c>
      <c r="S1135" t="str">
        <f t="shared" si="105"/>
        <v>games</v>
      </c>
      <c r="T1135" t="str">
        <f t="shared" si="106"/>
        <v>mobile games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12">
        <f t="shared" si="103"/>
        <v>41958.07671296296</v>
      </c>
      <c r="Q1136" s="12">
        <f t="shared" si="107"/>
        <v>41971.981249999997</v>
      </c>
      <c r="R1136" s="11">
        <f t="shared" si="104"/>
        <v>1</v>
      </c>
      <c r="S1136" t="str">
        <f t="shared" si="105"/>
        <v>games</v>
      </c>
      <c r="T1136" t="str">
        <f t="shared" si="106"/>
        <v>mobile games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12">
        <f t="shared" si="103"/>
        <v>42558.781180555547</v>
      </c>
      <c r="Q1137" s="12">
        <f t="shared" si="107"/>
        <v>42588.781180555547</v>
      </c>
      <c r="R1137" s="11">
        <f t="shared" si="104"/>
        <v>50</v>
      </c>
      <c r="S1137" t="str">
        <f t="shared" si="105"/>
        <v>games</v>
      </c>
      <c r="T1137" t="str">
        <f t="shared" si="106"/>
        <v>mobile games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12">
        <f t="shared" si="103"/>
        <v>42327.463298611103</v>
      </c>
      <c r="Q1138" s="12">
        <f t="shared" si="107"/>
        <v>42357.463298611103</v>
      </c>
      <c r="R1138" s="11">
        <f t="shared" si="104"/>
        <v>45</v>
      </c>
      <c r="S1138" t="str">
        <f t="shared" si="105"/>
        <v>games</v>
      </c>
      <c r="T1138" t="str">
        <f t="shared" si="106"/>
        <v>mobile games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12">
        <f t="shared" si="103"/>
        <v>42453.611354166664</v>
      </c>
      <c r="Q1139" s="12">
        <f t="shared" si="107"/>
        <v>42483.611354166664</v>
      </c>
      <c r="R1139" s="11">
        <f t="shared" si="104"/>
        <v>253.2051282051282</v>
      </c>
      <c r="S1139" t="str">
        <f t="shared" si="105"/>
        <v>games</v>
      </c>
      <c r="T1139" t="str">
        <f t="shared" si="106"/>
        <v>mobile games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12">
        <f t="shared" si="103"/>
        <v>42736.698275462964</v>
      </c>
      <c r="Q1140" s="12">
        <f t="shared" si="107"/>
        <v>42756.698275462964</v>
      </c>
      <c r="R1140" s="11">
        <f t="shared" si="104"/>
        <v>31.25</v>
      </c>
      <c r="S1140" t="str">
        <f t="shared" si="105"/>
        <v>games</v>
      </c>
      <c r="T1140" t="str">
        <f t="shared" si="106"/>
        <v>mobile games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12">
        <f t="shared" si="103"/>
        <v>41975.139189814807</v>
      </c>
      <c r="Q1141" s="12">
        <f t="shared" si="107"/>
        <v>42005.139189814807</v>
      </c>
      <c r="R1141" s="11">
        <f t="shared" si="104"/>
        <v>5</v>
      </c>
      <c r="S1141" t="str">
        <f t="shared" si="105"/>
        <v>games</v>
      </c>
      <c r="T1141" t="str">
        <f t="shared" si="106"/>
        <v>mobile games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12">
        <f t="shared" si="103"/>
        <v>42192.253715277773</v>
      </c>
      <c r="Q1142" s="12">
        <f t="shared" si="107"/>
        <v>42222.253715277773</v>
      </c>
      <c r="R1142" s="11">
        <f t="shared" si="104"/>
        <v>0</v>
      </c>
      <c r="S1142" t="str">
        <f t="shared" si="105"/>
        <v>games</v>
      </c>
      <c r="T1142" t="str">
        <f t="shared" si="106"/>
        <v>mobile games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12">
        <f t="shared" si="103"/>
        <v>42164.491319444445</v>
      </c>
      <c r="Q1143" s="12">
        <f t="shared" si="107"/>
        <v>42194.491319444445</v>
      </c>
      <c r="R1143" s="11">
        <f t="shared" si="104"/>
        <v>0</v>
      </c>
      <c r="S1143" t="str">
        <f t="shared" si="105"/>
        <v>games</v>
      </c>
      <c r="T1143" t="str">
        <f t="shared" si="106"/>
        <v>mobile games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12">
        <f t="shared" si="103"/>
        <v>42021.797766203708</v>
      </c>
      <c r="Q1144" s="12">
        <f t="shared" si="107"/>
        <v>42051.797766203708</v>
      </c>
      <c r="R1144" s="11">
        <f t="shared" si="104"/>
        <v>0</v>
      </c>
      <c r="S1144" t="str">
        <f t="shared" si="105"/>
        <v>games</v>
      </c>
      <c r="T1144" t="str">
        <f t="shared" si="106"/>
        <v>mobile games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12">
        <f t="shared" si="103"/>
        <v>42324.985254629624</v>
      </c>
      <c r="Q1145" s="12">
        <f t="shared" si="107"/>
        <v>42354.985254629624</v>
      </c>
      <c r="R1145" s="11">
        <f t="shared" si="104"/>
        <v>23.25</v>
      </c>
      <c r="S1145" t="str">
        <f t="shared" si="105"/>
        <v>games</v>
      </c>
      <c r="T1145" t="str">
        <f t="shared" si="106"/>
        <v>mobile games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12">
        <f t="shared" si="103"/>
        <v>42092.973611111105</v>
      </c>
      <c r="Q1146" s="12">
        <f t="shared" si="107"/>
        <v>42122.973611111105</v>
      </c>
      <c r="R1146" s="11">
        <f t="shared" si="104"/>
        <v>0</v>
      </c>
      <c r="S1146" t="str">
        <f t="shared" si="105"/>
        <v>food</v>
      </c>
      <c r="T1146" t="str">
        <f t="shared" si="106"/>
        <v>food trucks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12">
        <f t="shared" si="103"/>
        <v>41854.539259259262</v>
      </c>
      <c r="Q1147" s="12">
        <f t="shared" si="107"/>
        <v>41914.539259259262</v>
      </c>
      <c r="R1147" s="11">
        <f t="shared" si="104"/>
        <v>100</v>
      </c>
      <c r="S1147" t="str">
        <f t="shared" si="105"/>
        <v>food</v>
      </c>
      <c r="T1147" t="str">
        <f t="shared" si="106"/>
        <v>food trucks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12">
        <f t="shared" si="103"/>
        <v>41723.745057870365</v>
      </c>
      <c r="Q1148" s="12">
        <f t="shared" si="107"/>
        <v>41761.745057870365</v>
      </c>
      <c r="R1148" s="11">
        <f t="shared" si="104"/>
        <v>44.166666666666664</v>
      </c>
      <c r="S1148" t="str">
        <f t="shared" si="105"/>
        <v>food</v>
      </c>
      <c r="T1148" t="str">
        <f t="shared" si="106"/>
        <v>food trucks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12">
        <f t="shared" si="103"/>
        <v>41871.763692129629</v>
      </c>
      <c r="Q1149" s="12">
        <f t="shared" si="107"/>
        <v>41931.763692129629</v>
      </c>
      <c r="R1149" s="11">
        <f t="shared" si="104"/>
        <v>0</v>
      </c>
      <c r="S1149" t="str">
        <f t="shared" si="105"/>
        <v>food</v>
      </c>
      <c r="T1149" t="str">
        <f t="shared" si="106"/>
        <v>food trucks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12">
        <f t="shared" si="103"/>
        <v>42674.962743055548</v>
      </c>
      <c r="Q1150" s="12">
        <f t="shared" si="107"/>
        <v>42705.00440972222</v>
      </c>
      <c r="R1150" s="11">
        <f t="shared" si="104"/>
        <v>24.333333333333332</v>
      </c>
      <c r="S1150" t="str">
        <f t="shared" si="105"/>
        <v>food</v>
      </c>
      <c r="T1150" t="str">
        <f t="shared" si="106"/>
        <v>food trucks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12">
        <f t="shared" si="103"/>
        <v>42507.501921296294</v>
      </c>
      <c r="Q1151" s="12">
        <f t="shared" si="107"/>
        <v>42537.501921296294</v>
      </c>
      <c r="R1151" s="11">
        <f t="shared" si="104"/>
        <v>37.5</v>
      </c>
      <c r="S1151" t="str">
        <f t="shared" si="105"/>
        <v>food</v>
      </c>
      <c r="T1151" t="str">
        <f t="shared" si="106"/>
        <v>food trucks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12">
        <f t="shared" si="103"/>
        <v>42317.74623842592</v>
      </c>
      <c r="Q1152" s="12">
        <f t="shared" si="107"/>
        <v>42377.74623842592</v>
      </c>
      <c r="R1152" s="11">
        <f t="shared" si="104"/>
        <v>42</v>
      </c>
      <c r="S1152" t="str">
        <f t="shared" si="105"/>
        <v>food</v>
      </c>
      <c r="T1152" t="str">
        <f t="shared" si="106"/>
        <v>food trucks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12">
        <f t="shared" si="103"/>
        <v>42223.894247685181</v>
      </c>
      <c r="Q1153" s="12">
        <f t="shared" si="107"/>
        <v>42253.894247685181</v>
      </c>
      <c r="R1153" s="11">
        <f t="shared" si="104"/>
        <v>0</v>
      </c>
      <c r="S1153" t="str">
        <f t="shared" si="105"/>
        <v>food</v>
      </c>
      <c r="T1153" t="str">
        <f t="shared" si="106"/>
        <v>food trucks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12">
        <f t="shared" si="103"/>
        <v>42109.501296296294</v>
      </c>
      <c r="Q1154" s="12">
        <f t="shared" si="107"/>
        <v>42139.501296296294</v>
      </c>
      <c r="R1154" s="11">
        <f t="shared" si="104"/>
        <v>60.733333333333334</v>
      </c>
      <c r="S1154" t="str">
        <f t="shared" si="105"/>
        <v>food</v>
      </c>
      <c r="T1154" t="str">
        <f t="shared" si="106"/>
        <v>food trucks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((E1155/D1155)*100)</f>
        <v>0.625</v>
      </c>
      <c r="P1155" s="12">
        <f t="shared" ref="P1155:P1218" si="109">(((J1155/60)/60)/24)+DATE(1970,1,1)+(-5/24)</f>
        <v>42143.505844907406</v>
      </c>
      <c r="Q1155" s="12">
        <f t="shared" si="107"/>
        <v>42173.505844907406</v>
      </c>
      <c r="R1155" s="11">
        <f t="shared" ref="R1155:R1218" si="110">IFERROR(E1155/L1155,0)</f>
        <v>50</v>
      </c>
      <c r="S1155" t="str">
        <f t="shared" ref="S1155:S1218" si="111">LEFT(N1155, SEARCH("/",N1155,1)-1)</f>
        <v>food</v>
      </c>
      <c r="T1155" t="str">
        <f t="shared" ref="T1155:T1218" si="112">RIGHT(N1155,LEN(N1155)-SEARCH("/",N1155))</f>
        <v>food trucks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12">
        <f t="shared" si="109"/>
        <v>42222.900532407402</v>
      </c>
      <c r="Q1156" s="12">
        <f t="shared" ref="Q1156:Q1219" si="113">(((I1156/60)/60)/24)+DATE(1970,1,1)+(-5/24)</f>
        <v>42252.900532407402</v>
      </c>
      <c r="R1156" s="11">
        <f t="shared" si="110"/>
        <v>108.33333333333333</v>
      </c>
      <c r="S1156" t="str">
        <f t="shared" si="111"/>
        <v>food</v>
      </c>
      <c r="T1156" t="str">
        <f t="shared" si="112"/>
        <v>food trucks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12">
        <f t="shared" si="109"/>
        <v>41835.555648148147</v>
      </c>
      <c r="Q1157" s="12">
        <f t="shared" si="113"/>
        <v>41865.555648148147</v>
      </c>
      <c r="R1157" s="11">
        <f t="shared" si="110"/>
        <v>23.5</v>
      </c>
      <c r="S1157" t="str">
        <f t="shared" si="111"/>
        <v>food</v>
      </c>
      <c r="T1157" t="str">
        <f t="shared" si="112"/>
        <v>food trucks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12">
        <f t="shared" si="109"/>
        <v>42028.862986111104</v>
      </c>
      <c r="Q1158" s="12">
        <f t="shared" si="113"/>
        <v>42058.862986111104</v>
      </c>
      <c r="R1158" s="11">
        <f t="shared" si="110"/>
        <v>0</v>
      </c>
      <c r="S1158" t="str">
        <f t="shared" si="111"/>
        <v>food</v>
      </c>
      <c r="T1158" t="str">
        <f t="shared" si="112"/>
        <v>food trucks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12">
        <f t="shared" si="109"/>
        <v>41918.419907407406</v>
      </c>
      <c r="Q1159" s="12">
        <f t="shared" si="113"/>
        <v>41978.461574074077</v>
      </c>
      <c r="R1159" s="11">
        <f t="shared" si="110"/>
        <v>50.333333333333336</v>
      </c>
      <c r="S1159" t="str">
        <f t="shared" si="111"/>
        <v>food</v>
      </c>
      <c r="T1159" t="str">
        <f t="shared" si="112"/>
        <v>food trucks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12">
        <f t="shared" si="109"/>
        <v>41951.883425925924</v>
      </c>
      <c r="Q1160" s="12">
        <f t="shared" si="113"/>
        <v>41981.883425925924</v>
      </c>
      <c r="R1160" s="11">
        <f t="shared" si="110"/>
        <v>11.666666666666666</v>
      </c>
      <c r="S1160" t="str">
        <f t="shared" si="111"/>
        <v>food</v>
      </c>
      <c r="T1160" t="str">
        <f t="shared" si="112"/>
        <v>food trucks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12">
        <f t="shared" si="109"/>
        <v>42154.518113425926</v>
      </c>
      <c r="Q1161" s="12">
        <f t="shared" si="113"/>
        <v>42185.447916666664</v>
      </c>
      <c r="R1161" s="11">
        <f t="shared" si="110"/>
        <v>0</v>
      </c>
      <c r="S1161" t="str">
        <f t="shared" si="111"/>
        <v>food</v>
      </c>
      <c r="T1161" t="str">
        <f t="shared" si="112"/>
        <v>food trucks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12">
        <f t="shared" si="109"/>
        <v>42060.946597222217</v>
      </c>
      <c r="Q1162" s="12">
        <f t="shared" si="113"/>
        <v>42090.90493055556</v>
      </c>
      <c r="R1162" s="11">
        <f t="shared" si="110"/>
        <v>60.789473684210527</v>
      </c>
      <c r="S1162" t="str">
        <f t="shared" si="111"/>
        <v>food</v>
      </c>
      <c r="T1162" t="str">
        <f t="shared" si="112"/>
        <v>food trucks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12">
        <f t="shared" si="109"/>
        <v>42122.421168981477</v>
      </c>
      <c r="Q1163" s="12">
        <f t="shared" si="113"/>
        <v>42143.421168981477</v>
      </c>
      <c r="R1163" s="11">
        <f t="shared" si="110"/>
        <v>0</v>
      </c>
      <c r="S1163" t="str">
        <f t="shared" si="111"/>
        <v>food</v>
      </c>
      <c r="T1163" t="str">
        <f t="shared" si="112"/>
        <v>food trucks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12">
        <f t="shared" si="109"/>
        <v>41876.475277777776</v>
      </c>
      <c r="Q1164" s="12">
        <f t="shared" si="113"/>
        <v>41907.475277777776</v>
      </c>
      <c r="R1164" s="11">
        <f t="shared" si="110"/>
        <v>17.5</v>
      </c>
      <c r="S1164" t="str">
        <f t="shared" si="111"/>
        <v>food</v>
      </c>
      <c r="T1164" t="str">
        <f t="shared" si="112"/>
        <v>food trucks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12">
        <f t="shared" si="109"/>
        <v>41830.515277777777</v>
      </c>
      <c r="Q1165" s="12">
        <f t="shared" si="113"/>
        <v>41860.515277777777</v>
      </c>
      <c r="R1165" s="11">
        <f t="shared" si="110"/>
        <v>0</v>
      </c>
      <c r="S1165" t="str">
        <f t="shared" si="111"/>
        <v>food</v>
      </c>
      <c r="T1165" t="str">
        <f t="shared" si="112"/>
        <v>food trucks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12">
        <f t="shared" si="109"/>
        <v>42509.51599537037</v>
      </c>
      <c r="Q1166" s="12">
        <f t="shared" si="113"/>
        <v>42539.51599537037</v>
      </c>
      <c r="R1166" s="11">
        <f t="shared" si="110"/>
        <v>0</v>
      </c>
      <c r="S1166" t="str">
        <f t="shared" si="111"/>
        <v>food</v>
      </c>
      <c r="T1166" t="str">
        <f t="shared" si="112"/>
        <v>food trucks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12">
        <f t="shared" si="109"/>
        <v>41792.006134259253</v>
      </c>
      <c r="Q1167" s="12">
        <f t="shared" si="113"/>
        <v>41826.006134259253</v>
      </c>
      <c r="R1167" s="11">
        <f t="shared" si="110"/>
        <v>82.82</v>
      </c>
      <c r="S1167" t="str">
        <f t="shared" si="111"/>
        <v>food</v>
      </c>
      <c r="T1167" t="str">
        <f t="shared" si="112"/>
        <v>food trucks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12">
        <f t="shared" si="109"/>
        <v>42150.277106481481</v>
      </c>
      <c r="Q1168" s="12">
        <f t="shared" si="113"/>
        <v>42180.958333333336</v>
      </c>
      <c r="R1168" s="11">
        <f t="shared" si="110"/>
        <v>358.875</v>
      </c>
      <c r="S1168" t="str">
        <f t="shared" si="111"/>
        <v>food</v>
      </c>
      <c r="T1168" t="str">
        <f t="shared" si="112"/>
        <v>food trucks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12">
        <f t="shared" si="109"/>
        <v>41863.526562499996</v>
      </c>
      <c r="Q1169" s="12">
        <f t="shared" si="113"/>
        <v>41894.526562499996</v>
      </c>
      <c r="R1169" s="11">
        <f t="shared" si="110"/>
        <v>61.1875</v>
      </c>
      <c r="S1169" t="str">
        <f t="shared" si="111"/>
        <v>food</v>
      </c>
      <c r="T1169" t="str">
        <f t="shared" si="112"/>
        <v>food trucks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12">
        <f t="shared" si="109"/>
        <v>42604.845659722218</v>
      </c>
      <c r="Q1170" s="12">
        <f t="shared" si="113"/>
        <v>42634.845659722218</v>
      </c>
      <c r="R1170" s="11">
        <f t="shared" si="110"/>
        <v>340</v>
      </c>
      <c r="S1170" t="str">
        <f t="shared" si="111"/>
        <v>food</v>
      </c>
      <c r="T1170" t="str">
        <f t="shared" si="112"/>
        <v>food trucks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12">
        <f t="shared" si="109"/>
        <v>42027.145405092589</v>
      </c>
      <c r="Q1171" s="12">
        <f t="shared" si="113"/>
        <v>42057.145405092589</v>
      </c>
      <c r="R1171" s="11">
        <f t="shared" si="110"/>
        <v>5.666666666666667</v>
      </c>
      <c r="S1171" t="str">
        <f t="shared" si="111"/>
        <v>food</v>
      </c>
      <c r="T1171" t="str">
        <f t="shared" si="112"/>
        <v>food trucks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12">
        <f t="shared" si="109"/>
        <v>42124.684849537036</v>
      </c>
      <c r="Q1172" s="12">
        <f t="shared" si="113"/>
        <v>42154.684849537036</v>
      </c>
      <c r="R1172" s="11">
        <f t="shared" si="110"/>
        <v>50</v>
      </c>
      <c r="S1172" t="str">
        <f t="shared" si="111"/>
        <v>food</v>
      </c>
      <c r="T1172" t="str">
        <f t="shared" si="112"/>
        <v>food trucks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12">
        <f t="shared" si="109"/>
        <v>41938.596377314811</v>
      </c>
      <c r="Q1173" s="12">
        <f t="shared" si="113"/>
        <v>41956.638043981475</v>
      </c>
      <c r="R1173" s="11">
        <f t="shared" si="110"/>
        <v>25</v>
      </c>
      <c r="S1173" t="str">
        <f t="shared" si="111"/>
        <v>food</v>
      </c>
      <c r="T1173" t="str">
        <f t="shared" si="112"/>
        <v>food trucks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12">
        <f t="shared" si="109"/>
        <v>41841.473981481482</v>
      </c>
      <c r="Q1174" s="12">
        <f t="shared" si="113"/>
        <v>41871.473981481482</v>
      </c>
      <c r="R1174" s="11">
        <f t="shared" si="110"/>
        <v>0</v>
      </c>
      <c r="S1174" t="str">
        <f t="shared" si="111"/>
        <v>food</v>
      </c>
      <c r="T1174" t="str">
        <f t="shared" si="112"/>
        <v>food trucks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12">
        <f t="shared" si="109"/>
        <v>42183.97751157407</v>
      </c>
      <c r="Q1175" s="12">
        <f t="shared" si="113"/>
        <v>42218.97751157407</v>
      </c>
      <c r="R1175" s="11">
        <f t="shared" si="110"/>
        <v>30</v>
      </c>
      <c r="S1175" t="str">
        <f t="shared" si="111"/>
        <v>food</v>
      </c>
      <c r="T1175" t="str">
        <f t="shared" si="112"/>
        <v>food trucks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12">
        <f t="shared" si="109"/>
        <v>42468.633414351854</v>
      </c>
      <c r="Q1176" s="12">
        <f t="shared" si="113"/>
        <v>42498.633414351854</v>
      </c>
      <c r="R1176" s="11">
        <f t="shared" si="110"/>
        <v>46.631578947368418</v>
      </c>
      <c r="S1176" t="str">
        <f t="shared" si="111"/>
        <v>food</v>
      </c>
      <c r="T1176" t="str">
        <f t="shared" si="112"/>
        <v>food trucks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12">
        <f t="shared" si="109"/>
        <v>42170.520127314812</v>
      </c>
      <c r="Q1177" s="12">
        <f t="shared" si="113"/>
        <v>42200.520127314812</v>
      </c>
      <c r="R1177" s="11">
        <f t="shared" si="110"/>
        <v>65</v>
      </c>
      <c r="S1177" t="str">
        <f t="shared" si="111"/>
        <v>food</v>
      </c>
      <c r="T1177" t="str">
        <f t="shared" si="112"/>
        <v>food trucks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12">
        <f t="shared" si="109"/>
        <v>42745.811319444438</v>
      </c>
      <c r="Q1178" s="12">
        <f t="shared" si="113"/>
        <v>42800.333333333336</v>
      </c>
      <c r="R1178" s="11">
        <f t="shared" si="110"/>
        <v>10</v>
      </c>
      <c r="S1178" t="str">
        <f t="shared" si="111"/>
        <v>food</v>
      </c>
      <c r="T1178" t="str">
        <f t="shared" si="112"/>
        <v>food trucks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12">
        <f t="shared" si="109"/>
        <v>41897.452499999999</v>
      </c>
      <c r="Q1179" s="12">
        <f t="shared" si="113"/>
        <v>41927.452499999999</v>
      </c>
      <c r="R1179" s="11">
        <f t="shared" si="110"/>
        <v>0</v>
      </c>
      <c r="S1179" t="str">
        <f t="shared" si="111"/>
        <v>food</v>
      </c>
      <c r="T1179" t="str">
        <f t="shared" si="112"/>
        <v>food trucks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12">
        <f t="shared" si="109"/>
        <v>41837.69736111111</v>
      </c>
      <c r="Q1180" s="12">
        <f t="shared" si="113"/>
        <v>41867.69736111111</v>
      </c>
      <c r="R1180" s="11">
        <f t="shared" si="110"/>
        <v>5</v>
      </c>
      <c r="S1180" t="str">
        <f t="shared" si="111"/>
        <v>food</v>
      </c>
      <c r="T1180" t="str">
        <f t="shared" si="112"/>
        <v>food trucks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12">
        <f t="shared" si="109"/>
        <v>42275.511886574073</v>
      </c>
      <c r="Q1181" s="12">
        <f t="shared" si="113"/>
        <v>42305.511886574073</v>
      </c>
      <c r="R1181" s="11">
        <f t="shared" si="110"/>
        <v>640</v>
      </c>
      <c r="S1181" t="str">
        <f t="shared" si="111"/>
        <v>food</v>
      </c>
      <c r="T1181" t="str">
        <f t="shared" si="112"/>
        <v>food trucks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12">
        <f t="shared" si="109"/>
        <v>41781.598541666666</v>
      </c>
      <c r="Q1182" s="12">
        <f t="shared" si="113"/>
        <v>41818.598541666666</v>
      </c>
      <c r="R1182" s="11">
        <f t="shared" si="110"/>
        <v>69.117647058823536</v>
      </c>
      <c r="S1182" t="str">
        <f t="shared" si="111"/>
        <v>food</v>
      </c>
      <c r="T1182" t="str">
        <f t="shared" si="112"/>
        <v>food trucks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12">
        <f t="shared" si="109"/>
        <v>42034.131030092591</v>
      </c>
      <c r="Q1183" s="12">
        <f t="shared" si="113"/>
        <v>42064.131030092591</v>
      </c>
      <c r="R1183" s="11">
        <f t="shared" si="110"/>
        <v>1.3333333333333333</v>
      </c>
      <c r="S1183" t="str">
        <f t="shared" si="111"/>
        <v>food</v>
      </c>
      <c r="T1183" t="str">
        <f t="shared" si="112"/>
        <v>food trucks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12">
        <f t="shared" si="109"/>
        <v>42728.619074074071</v>
      </c>
      <c r="Q1184" s="12">
        <f t="shared" si="113"/>
        <v>42747.487499999996</v>
      </c>
      <c r="R1184" s="11">
        <f t="shared" si="110"/>
        <v>10.5</v>
      </c>
      <c r="S1184" t="str">
        <f t="shared" si="111"/>
        <v>food</v>
      </c>
      <c r="T1184" t="str">
        <f t="shared" si="112"/>
        <v>food trucks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12">
        <f t="shared" si="109"/>
        <v>42656.653043981474</v>
      </c>
      <c r="Q1185" s="12">
        <f t="shared" si="113"/>
        <v>42675.957638888889</v>
      </c>
      <c r="R1185" s="11">
        <f t="shared" si="110"/>
        <v>33.333333333333336</v>
      </c>
      <c r="S1185" t="str">
        <f t="shared" si="111"/>
        <v>food</v>
      </c>
      <c r="T1185" t="str">
        <f t="shared" si="112"/>
        <v>food trucks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12">
        <f t="shared" si="109"/>
        <v>42741.391331018516</v>
      </c>
      <c r="Q1186" s="12">
        <f t="shared" si="113"/>
        <v>42772.391331018516</v>
      </c>
      <c r="R1186" s="11">
        <f t="shared" si="110"/>
        <v>61.562666666666665</v>
      </c>
      <c r="S1186" t="str">
        <f t="shared" si="111"/>
        <v>photography</v>
      </c>
      <c r="T1186" t="str">
        <f t="shared" si="112"/>
        <v>photobooks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12">
        <f t="shared" si="109"/>
        <v>42130.656817129631</v>
      </c>
      <c r="Q1187" s="12">
        <f t="shared" si="113"/>
        <v>42162.958333333336</v>
      </c>
      <c r="R1187" s="11">
        <f t="shared" si="110"/>
        <v>118.73873873873873</v>
      </c>
      <c r="S1187" t="str">
        <f t="shared" si="111"/>
        <v>photography</v>
      </c>
      <c r="T1187" t="str">
        <f t="shared" si="112"/>
        <v>photobooks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12">
        <f t="shared" si="109"/>
        <v>42123.655034722215</v>
      </c>
      <c r="Q1188" s="12">
        <f t="shared" si="113"/>
        <v>42156.737499999996</v>
      </c>
      <c r="R1188" s="11">
        <f t="shared" si="110"/>
        <v>65.081300813008127</v>
      </c>
      <c r="S1188" t="str">
        <f t="shared" si="111"/>
        <v>photography</v>
      </c>
      <c r="T1188" t="str">
        <f t="shared" si="112"/>
        <v>photobooks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12">
        <f t="shared" si="109"/>
        <v>42109.686608796292</v>
      </c>
      <c r="Q1189" s="12">
        <f t="shared" si="113"/>
        <v>42141.541666666664</v>
      </c>
      <c r="R1189" s="11">
        <f t="shared" si="110"/>
        <v>130.15714285714284</v>
      </c>
      <c r="S1189" t="str">
        <f t="shared" si="111"/>
        <v>photography</v>
      </c>
      <c r="T1189" t="str">
        <f t="shared" si="112"/>
        <v>photobooks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12">
        <f t="shared" si="109"/>
        <v>42711.492361111108</v>
      </c>
      <c r="Q1190" s="12">
        <f t="shared" si="113"/>
        <v>42732.492361111108</v>
      </c>
      <c r="R1190" s="11">
        <f t="shared" si="110"/>
        <v>37.776470588235291</v>
      </c>
      <c r="S1190" t="str">
        <f t="shared" si="111"/>
        <v>photography</v>
      </c>
      <c r="T1190" t="str">
        <f t="shared" si="112"/>
        <v>photobooks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12">
        <f t="shared" si="109"/>
        <v>42529.770775462959</v>
      </c>
      <c r="Q1191" s="12">
        <f t="shared" si="113"/>
        <v>42550.770775462959</v>
      </c>
      <c r="R1191" s="11">
        <f t="shared" si="110"/>
        <v>112.79069767441861</v>
      </c>
      <c r="S1191" t="str">
        <f t="shared" si="111"/>
        <v>photography</v>
      </c>
      <c r="T1191" t="str">
        <f t="shared" si="112"/>
        <v>photobooks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12">
        <f t="shared" si="109"/>
        <v>41852.457465277774</v>
      </c>
      <c r="Q1192" s="12">
        <f t="shared" si="113"/>
        <v>41882.457465277774</v>
      </c>
      <c r="R1192" s="11">
        <f t="shared" si="110"/>
        <v>51.92307692307692</v>
      </c>
      <c r="S1192" t="str">
        <f t="shared" si="111"/>
        <v>photography</v>
      </c>
      <c r="T1192" t="str">
        <f t="shared" si="112"/>
        <v>photobooks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12">
        <f t="shared" si="109"/>
        <v>42419.395370370366</v>
      </c>
      <c r="Q1193" s="12">
        <f t="shared" si="113"/>
        <v>42449.353703703695</v>
      </c>
      <c r="R1193" s="11">
        <f t="shared" si="110"/>
        <v>89.242424242424249</v>
      </c>
      <c r="S1193" t="str">
        <f t="shared" si="111"/>
        <v>photography</v>
      </c>
      <c r="T1193" t="str">
        <f t="shared" si="112"/>
        <v>photobooks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12">
        <f t="shared" si="109"/>
        <v>42747.298356481479</v>
      </c>
      <c r="Q1194" s="12">
        <f t="shared" si="113"/>
        <v>42777.298356481479</v>
      </c>
      <c r="R1194" s="11">
        <f t="shared" si="110"/>
        <v>19.333333333333332</v>
      </c>
      <c r="S1194" t="str">
        <f t="shared" si="111"/>
        <v>photography</v>
      </c>
      <c r="T1194" t="str">
        <f t="shared" si="112"/>
        <v>photobooks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12">
        <f t="shared" si="109"/>
        <v>42409.567743055559</v>
      </c>
      <c r="Q1195" s="12">
        <f t="shared" si="113"/>
        <v>42469.526076388887</v>
      </c>
      <c r="R1195" s="11">
        <f t="shared" si="110"/>
        <v>79.967032967032964</v>
      </c>
      <c r="S1195" t="str">
        <f t="shared" si="111"/>
        <v>photography</v>
      </c>
      <c r="T1195" t="str">
        <f t="shared" si="112"/>
        <v>photobooks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12">
        <f t="shared" si="109"/>
        <v>42072.27984953703</v>
      </c>
      <c r="Q1196" s="12">
        <f t="shared" si="113"/>
        <v>42102.27984953703</v>
      </c>
      <c r="R1196" s="11">
        <f t="shared" si="110"/>
        <v>56.414565826330531</v>
      </c>
      <c r="S1196" t="str">
        <f t="shared" si="111"/>
        <v>photography</v>
      </c>
      <c r="T1196" t="str">
        <f t="shared" si="112"/>
        <v>photobooks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12">
        <f t="shared" si="109"/>
        <v>42298.139502314814</v>
      </c>
      <c r="Q1197" s="12">
        <f t="shared" si="113"/>
        <v>42358.166666666664</v>
      </c>
      <c r="R1197" s="11">
        <f t="shared" si="110"/>
        <v>79.411764705882348</v>
      </c>
      <c r="S1197" t="str">
        <f t="shared" si="111"/>
        <v>photography</v>
      </c>
      <c r="T1197" t="str">
        <f t="shared" si="112"/>
        <v>photobooks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12">
        <f t="shared" si="109"/>
        <v>42326.610405092586</v>
      </c>
      <c r="Q1198" s="12">
        <f t="shared" si="113"/>
        <v>42356.610405092586</v>
      </c>
      <c r="R1198" s="11">
        <f t="shared" si="110"/>
        <v>76.439453125</v>
      </c>
      <c r="S1198" t="str">
        <f t="shared" si="111"/>
        <v>photography</v>
      </c>
      <c r="T1198" t="str">
        <f t="shared" si="112"/>
        <v>photobooks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12">
        <f t="shared" si="109"/>
        <v>42503.456412037034</v>
      </c>
      <c r="Q1199" s="12">
        <f t="shared" si="113"/>
        <v>42534.040972222218</v>
      </c>
      <c r="R1199" s="11">
        <f t="shared" si="110"/>
        <v>121</v>
      </c>
      <c r="S1199" t="str">
        <f t="shared" si="111"/>
        <v>photography</v>
      </c>
      <c r="T1199" t="str">
        <f t="shared" si="112"/>
        <v>photobooks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12">
        <f t="shared" si="109"/>
        <v>42333.410717592589</v>
      </c>
      <c r="Q1200" s="12">
        <f t="shared" si="113"/>
        <v>42368.916666666664</v>
      </c>
      <c r="R1200" s="11">
        <f t="shared" si="110"/>
        <v>54.616766467065865</v>
      </c>
      <c r="S1200" t="str">
        <f t="shared" si="111"/>
        <v>photography</v>
      </c>
      <c r="T1200" t="str">
        <f t="shared" si="112"/>
        <v>photobooks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12">
        <f t="shared" si="109"/>
        <v>42161.562499999993</v>
      </c>
      <c r="Q1201" s="12">
        <f t="shared" si="113"/>
        <v>42193.562499999993</v>
      </c>
      <c r="R1201" s="11">
        <f t="shared" si="110"/>
        <v>299.22222222222223</v>
      </c>
      <c r="S1201" t="str">
        <f t="shared" si="111"/>
        <v>photography</v>
      </c>
      <c r="T1201" t="str">
        <f t="shared" si="112"/>
        <v>photobooks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12">
        <f t="shared" si="109"/>
        <v>42089.269166666665</v>
      </c>
      <c r="Q1202" s="12">
        <f t="shared" si="113"/>
        <v>42110.269166666665</v>
      </c>
      <c r="R1202" s="11">
        <f t="shared" si="110"/>
        <v>58.533980582524272</v>
      </c>
      <c r="S1202" t="str">
        <f t="shared" si="111"/>
        <v>photography</v>
      </c>
      <c r="T1202" t="str">
        <f t="shared" si="112"/>
        <v>photobooks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12">
        <f t="shared" si="109"/>
        <v>42536.398680555554</v>
      </c>
      <c r="Q1203" s="12">
        <f t="shared" si="113"/>
        <v>42566.398680555554</v>
      </c>
      <c r="R1203" s="11">
        <f t="shared" si="110"/>
        <v>55.371801801801809</v>
      </c>
      <c r="S1203" t="str">
        <f t="shared" si="111"/>
        <v>photography</v>
      </c>
      <c r="T1203" t="str">
        <f t="shared" si="112"/>
        <v>photobooks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12">
        <f t="shared" si="109"/>
        <v>42152.080486111103</v>
      </c>
      <c r="Q1204" s="12">
        <f t="shared" si="113"/>
        <v>42182.080486111103</v>
      </c>
      <c r="R1204" s="11">
        <f t="shared" si="110"/>
        <v>183.80442804428046</v>
      </c>
      <c r="S1204" t="str">
        <f t="shared" si="111"/>
        <v>photography</v>
      </c>
      <c r="T1204" t="str">
        <f t="shared" si="112"/>
        <v>photobooks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12">
        <f t="shared" si="109"/>
        <v>42125.4065625</v>
      </c>
      <c r="Q1205" s="12">
        <f t="shared" si="113"/>
        <v>42155.4065625</v>
      </c>
      <c r="R1205" s="11">
        <f t="shared" si="110"/>
        <v>165.34653465346534</v>
      </c>
      <c r="S1205" t="str">
        <f t="shared" si="111"/>
        <v>photography</v>
      </c>
      <c r="T1205" t="str">
        <f t="shared" si="112"/>
        <v>photobooks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12">
        <f t="shared" si="109"/>
        <v>42297.539733796293</v>
      </c>
      <c r="Q1206" s="12">
        <f t="shared" si="113"/>
        <v>42341.999999999993</v>
      </c>
      <c r="R1206" s="11">
        <f t="shared" si="110"/>
        <v>234.78947368421052</v>
      </c>
      <c r="S1206" t="str">
        <f t="shared" si="111"/>
        <v>photography</v>
      </c>
      <c r="T1206" t="str">
        <f t="shared" si="112"/>
        <v>photobooks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12">
        <f t="shared" si="109"/>
        <v>42138.298043981478</v>
      </c>
      <c r="Q1207" s="12">
        <f t="shared" si="113"/>
        <v>42168.298043981478</v>
      </c>
      <c r="R1207" s="11">
        <f t="shared" si="110"/>
        <v>211.48387096774192</v>
      </c>
      <c r="S1207" t="str">
        <f t="shared" si="111"/>
        <v>photography</v>
      </c>
      <c r="T1207" t="str">
        <f t="shared" si="112"/>
        <v>photobooks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12">
        <f t="shared" si="109"/>
        <v>42772.567743055559</v>
      </c>
      <c r="Q1208" s="12">
        <f t="shared" si="113"/>
        <v>42805.353472222218</v>
      </c>
      <c r="R1208" s="11">
        <f t="shared" si="110"/>
        <v>32.34375</v>
      </c>
      <c r="S1208" t="str">
        <f t="shared" si="111"/>
        <v>photography</v>
      </c>
      <c r="T1208" t="str">
        <f t="shared" si="112"/>
        <v>photobooks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12">
        <f t="shared" si="109"/>
        <v>42430.221909722219</v>
      </c>
      <c r="Q1209" s="12">
        <f t="shared" si="113"/>
        <v>42460.208333333336</v>
      </c>
      <c r="R1209" s="11">
        <f t="shared" si="110"/>
        <v>123.37588652482269</v>
      </c>
      <c r="S1209" t="str">
        <f t="shared" si="111"/>
        <v>photography</v>
      </c>
      <c r="T1209" t="str">
        <f t="shared" si="112"/>
        <v>photobooks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12">
        <f t="shared" si="109"/>
        <v>42423.500740740739</v>
      </c>
      <c r="Q1210" s="12">
        <f t="shared" si="113"/>
        <v>42453.459074074075</v>
      </c>
      <c r="R1210" s="11">
        <f t="shared" si="110"/>
        <v>207.06666666666666</v>
      </c>
      <c r="S1210" t="str">
        <f t="shared" si="111"/>
        <v>photography</v>
      </c>
      <c r="T1210" t="str">
        <f t="shared" si="112"/>
        <v>photobooks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12">
        <f t="shared" si="109"/>
        <v>42761.637789351851</v>
      </c>
      <c r="Q1211" s="12">
        <f t="shared" si="113"/>
        <v>42791.637789351851</v>
      </c>
      <c r="R1211" s="11">
        <f t="shared" si="110"/>
        <v>138.2608695652174</v>
      </c>
      <c r="S1211" t="str">
        <f t="shared" si="111"/>
        <v>photography</v>
      </c>
      <c r="T1211" t="str">
        <f t="shared" si="112"/>
        <v>photobooks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12">
        <f t="shared" si="109"/>
        <v>42132.733472222222</v>
      </c>
      <c r="Q1212" s="12">
        <f t="shared" si="113"/>
        <v>42155.666666666664</v>
      </c>
      <c r="R1212" s="11">
        <f t="shared" si="110"/>
        <v>493.81553398058253</v>
      </c>
      <c r="S1212" t="str">
        <f t="shared" si="111"/>
        <v>photography</v>
      </c>
      <c r="T1212" t="str">
        <f t="shared" si="112"/>
        <v>photobooks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12">
        <f t="shared" si="109"/>
        <v>42515.658113425925</v>
      </c>
      <c r="Q1213" s="12">
        <f t="shared" si="113"/>
        <v>42530.658113425925</v>
      </c>
      <c r="R1213" s="11">
        <f t="shared" si="110"/>
        <v>168.5</v>
      </c>
      <c r="S1213" t="str">
        <f t="shared" si="111"/>
        <v>photography</v>
      </c>
      <c r="T1213" t="str">
        <f t="shared" si="112"/>
        <v>photobooks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12">
        <f t="shared" si="109"/>
        <v>42318.741840277777</v>
      </c>
      <c r="Q1214" s="12">
        <f t="shared" si="113"/>
        <v>42334.833333333336</v>
      </c>
      <c r="R1214" s="11">
        <f t="shared" si="110"/>
        <v>38.867469879518069</v>
      </c>
      <c r="S1214" t="str">
        <f t="shared" si="111"/>
        <v>photography</v>
      </c>
      <c r="T1214" t="str">
        <f t="shared" si="112"/>
        <v>photobooks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12">
        <f t="shared" si="109"/>
        <v>42731.547453703701</v>
      </c>
      <c r="Q1215" s="12">
        <f t="shared" si="113"/>
        <v>42766.547453703701</v>
      </c>
      <c r="R1215" s="11">
        <f t="shared" si="110"/>
        <v>61.527777777777779</v>
      </c>
      <c r="S1215" t="str">
        <f t="shared" si="111"/>
        <v>photography</v>
      </c>
      <c r="T1215" t="str">
        <f t="shared" si="112"/>
        <v>photobooks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12">
        <f t="shared" si="109"/>
        <v>42104.632002314807</v>
      </c>
      <c r="Q1216" s="12">
        <f t="shared" si="113"/>
        <v>42164.632002314807</v>
      </c>
      <c r="R1216" s="11">
        <f t="shared" si="110"/>
        <v>105.44</v>
      </c>
      <c r="S1216" t="str">
        <f t="shared" si="111"/>
        <v>photography</v>
      </c>
      <c r="T1216" t="str">
        <f t="shared" si="112"/>
        <v>photobooks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12">
        <f t="shared" si="109"/>
        <v>41759.714768518512</v>
      </c>
      <c r="Q1217" s="12">
        <f t="shared" si="113"/>
        <v>41789.714768518512</v>
      </c>
      <c r="R1217" s="11">
        <f t="shared" si="110"/>
        <v>71.592003642987251</v>
      </c>
      <c r="S1217" t="str">
        <f t="shared" si="111"/>
        <v>photography</v>
      </c>
      <c r="T1217" t="str">
        <f t="shared" si="112"/>
        <v>photobooks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12">
        <f t="shared" si="109"/>
        <v>42247.408067129632</v>
      </c>
      <c r="Q1218" s="12">
        <f t="shared" si="113"/>
        <v>42279.752083333333</v>
      </c>
      <c r="R1218" s="11">
        <f t="shared" si="110"/>
        <v>91.882882882882882</v>
      </c>
      <c r="S1218" t="str">
        <f t="shared" si="111"/>
        <v>photography</v>
      </c>
      <c r="T1218" t="str">
        <f t="shared" si="112"/>
        <v>photobooks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((E1219/D1219)*100)</f>
        <v>102.60000000000001</v>
      </c>
      <c r="P1219" s="12">
        <f t="shared" ref="P1219:P1282" si="115">(((J1219/60)/60)/24)+DATE(1970,1,1)+(-5/24)</f>
        <v>42535.6011574074</v>
      </c>
      <c r="Q1219" s="12">
        <f t="shared" si="113"/>
        <v>42565.6011574074</v>
      </c>
      <c r="R1219" s="11">
        <f t="shared" ref="R1219:R1282" si="116">IFERROR(E1219/L1219,0)</f>
        <v>148.57377049180329</v>
      </c>
      <c r="S1219" t="str">
        <f t="shared" ref="S1219:S1282" si="117">LEFT(N1219, SEARCH("/",N1219,1)-1)</f>
        <v>photography</v>
      </c>
      <c r="T1219" t="str">
        <f t="shared" ref="T1219:T1282" si="118">RIGHT(N1219,LEN(N1219)-SEARCH("/",N1219))</f>
        <v>photobooks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12">
        <f t="shared" si="115"/>
        <v>42278.453703703701</v>
      </c>
      <c r="Q1220" s="12">
        <f t="shared" ref="Q1220:Q1283" si="119">(((I1220/60)/60)/24)+DATE(1970,1,1)+(-5/24)</f>
        <v>42308.916666666664</v>
      </c>
      <c r="R1220" s="11">
        <f t="shared" si="116"/>
        <v>174.2134831460674</v>
      </c>
      <c r="S1220" t="str">
        <f t="shared" si="117"/>
        <v>photography</v>
      </c>
      <c r="T1220" t="str">
        <f t="shared" si="118"/>
        <v>photobooks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12">
        <f t="shared" si="115"/>
        <v>42633.253622685181</v>
      </c>
      <c r="Q1221" s="12">
        <f t="shared" si="119"/>
        <v>42663.253622685181</v>
      </c>
      <c r="R1221" s="11">
        <f t="shared" si="116"/>
        <v>102.86166007905139</v>
      </c>
      <c r="S1221" t="str">
        <f t="shared" si="117"/>
        <v>photography</v>
      </c>
      <c r="T1221" t="str">
        <f t="shared" si="118"/>
        <v>photobooks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12">
        <f t="shared" si="115"/>
        <v>42211.420277777775</v>
      </c>
      <c r="Q1222" s="12">
        <f t="shared" si="119"/>
        <v>42241.420277777775</v>
      </c>
      <c r="R1222" s="11">
        <f t="shared" si="116"/>
        <v>111.17857142857143</v>
      </c>
      <c r="S1222" t="str">
        <f t="shared" si="117"/>
        <v>photography</v>
      </c>
      <c r="T1222" t="str">
        <f t="shared" si="118"/>
        <v>photobooks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12">
        <f t="shared" si="115"/>
        <v>42680.267222222225</v>
      </c>
      <c r="Q1223" s="12">
        <f t="shared" si="119"/>
        <v>42707.791666666664</v>
      </c>
      <c r="R1223" s="11">
        <f t="shared" si="116"/>
        <v>23.796213592233013</v>
      </c>
      <c r="S1223" t="str">
        <f t="shared" si="117"/>
        <v>photography</v>
      </c>
      <c r="T1223" t="str">
        <f t="shared" si="118"/>
        <v>photobooks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12">
        <f t="shared" si="115"/>
        <v>42430.512118055551</v>
      </c>
      <c r="Q1224" s="12">
        <f t="shared" si="119"/>
        <v>42460.958333333336</v>
      </c>
      <c r="R1224" s="11">
        <f t="shared" si="116"/>
        <v>81.268115942028984</v>
      </c>
      <c r="S1224" t="str">
        <f t="shared" si="117"/>
        <v>photography</v>
      </c>
      <c r="T1224" t="str">
        <f t="shared" si="118"/>
        <v>photobooks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12">
        <f t="shared" si="115"/>
        <v>42653.968854166662</v>
      </c>
      <c r="Q1225" s="12">
        <f t="shared" si="119"/>
        <v>42684.010520833333</v>
      </c>
      <c r="R1225" s="11">
        <f t="shared" si="116"/>
        <v>116.21465968586388</v>
      </c>
      <c r="S1225" t="str">
        <f t="shared" si="117"/>
        <v>photography</v>
      </c>
      <c r="T1225" t="str">
        <f t="shared" si="118"/>
        <v>photobooks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12">
        <f t="shared" si="115"/>
        <v>41736.341458333329</v>
      </c>
      <c r="Q1226" s="12">
        <f t="shared" si="119"/>
        <v>41796.341458333329</v>
      </c>
      <c r="R1226" s="11">
        <f t="shared" si="116"/>
        <v>58.888888888888886</v>
      </c>
      <c r="S1226" t="str">
        <f t="shared" si="117"/>
        <v>music</v>
      </c>
      <c r="T1226" t="str">
        <f t="shared" si="118"/>
        <v>world music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12">
        <f t="shared" si="115"/>
        <v>41509.697662037033</v>
      </c>
      <c r="Q1227" s="12">
        <f t="shared" si="119"/>
        <v>41569.697662037033</v>
      </c>
      <c r="R1227" s="11">
        <f t="shared" si="116"/>
        <v>44</v>
      </c>
      <c r="S1227" t="str">
        <f t="shared" si="117"/>
        <v>music</v>
      </c>
      <c r="T1227" t="str">
        <f t="shared" si="118"/>
        <v>world music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12">
        <f t="shared" si="115"/>
        <v>41715.666446759256</v>
      </c>
      <c r="Q1228" s="12">
        <f t="shared" si="119"/>
        <v>41749.833333333328</v>
      </c>
      <c r="R1228" s="11">
        <f t="shared" si="116"/>
        <v>48.424999999999997</v>
      </c>
      <c r="S1228" t="str">
        <f t="shared" si="117"/>
        <v>music</v>
      </c>
      <c r="T1228" t="str">
        <f t="shared" si="118"/>
        <v>world music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12">
        <f t="shared" si="115"/>
        <v>41827.710833333331</v>
      </c>
      <c r="Q1229" s="12">
        <f t="shared" si="119"/>
        <v>41858.083333333328</v>
      </c>
      <c r="R1229" s="11">
        <f t="shared" si="116"/>
        <v>0</v>
      </c>
      <c r="S1229" t="str">
        <f t="shared" si="117"/>
        <v>music</v>
      </c>
      <c r="T1229" t="str">
        <f t="shared" si="118"/>
        <v>world music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12">
        <f t="shared" si="115"/>
        <v>40754.520925925921</v>
      </c>
      <c r="Q1230" s="12">
        <f t="shared" si="119"/>
        <v>40814.520925925921</v>
      </c>
      <c r="R1230" s="11">
        <f t="shared" si="116"/>
        <v>61.041666666666664</v>
      </c>
      <c r="S1230" t="str">
        <f t="shared" si="117"/>
        <v>music</v>
      </c>
      <c r="T1230" t="str">
        <f t="shared" si="118"/>
        <v>world music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12">
        <f t="shared" si="115"/>
        <v>40985.251469907402</v>
      </c>
      <c r="Q1231" s="12">
        <f t="shared" si="119"/>
        <v>41015.458333333328</v>
      </c>
      <c r="R1231" s="11">
        <f t="shared" si="116"/>
        <v>25</v>
      </c>
      <c r="S1231" t="str">
        <f t="shared" si="117"/>
        <v>music</v>
      </c>
      <c r="T1231" t="str">
        <f t="shared" si="118"/>
        <v>world music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12">
        <f t="shared" si="115"/>
        <v>40568.764236111107</v>
      </c>
      <c r="Q1232" s="12">
        <f t="shared" si="119"/>
        <v>40598.764236111107</v>
      </c>
      <c r="R1232" s="11">
        <f t="shared" si="116"/>
        <v>0</v>
      </c>
      <c r="S1232" t="str">
        <f t="shared" si="117"/>
        <v>music</v>
      </c>
      <c r="T1232" t="str">
        <f t="shared" si="118"/>
        <v>world music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12">
        <f t="shared" si="115"/>
        <v>42193.733425925922</v>
      </c>
      <c r="Q1233" s="12">
        <f t="shared" si="119"/>
        <v>42243.833333333336</v>
      </c>
      <c r="R1233" s="11">
        <f t="shared" si="116"/>
        <v>0</v>
      </c>
      <c r="S1233" t="str">
        <f t="shared" si="117"/>
        <v>music</v>
      </c>
      <c r="T1233" t="str">
        <f t="shared" si="118"/>
        <v>world music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12">
        <f t="shared" si="115"/>
        <v>41506.639699074076</v>
      </c>
      <c r="Q1234" s="12">
        <f t="shared" si="119"/>
        <v>41553.639699074076</v>
      </c>
      <c r="R1234" s="11">
        <f t="shared" si="116"/>
        <v>40</v>
      </c>
      <c r="S1234" t="str">
        <f t="shared" si="117"/>
        <v>music</v>
      </c>
      <c r="T1234" t="str">
        <f t="shared" si="118"/>
        <v>world music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12">
        <f t="shared" si="115"/>
        <v>40939.740439814814</v>
      </c>
      <c r="Q1235" s="12">
        <f t="shared" si="119"/>
        <v>40960.740439814814</v>
      </c>
      <c r="R1235" s="11">
        <f t="shared" si="116"/>
        <v>19.333333333333332</v>
      </c>
      <c r="S1235" t="str">
        <f t="shared" si="117"/>
        <v>music</v>
      </c>
      <c r="T1235" t="str">
        <f t="shared" si="118"/>
        <v>world music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12">
        <f t="shared" si="115"/>
        <v>42007.580347222225</v>
      </c>
      <c r="Q1236" s="12">
        <f t="shared" si="119"/>
        <v>42037.580347222225</v>
      </c>
      <c r="R1236" s="11">
        <f t="shared" si="116"/>
        <v>0</v>
      </c>
      <c r="S1236" t="str">
        <f t="shared" si="117"/>
        <v>music</v>
      </c>
      <c r="T1236" t="str">
        <f t="shared" si="118"/>
        <v>world music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12">
        <f t="shared" si="115"/>
        <v>41582.927071759259</v>
      </c>
      <c r="Q1237" s="12">
        <f t="shared" si="119"/>
        <v>41622.927071759259</v>
      </c>
      <c r="R1237" s="11">
        <f t="shared" si="116"/>
        <v>35</v>
      </c>
      <c r="S1237" t="str">
        <f t="shared" si="117"/>
        <v>music</v>
      </c>
      <c r="T1237" t="str">
        <f t="shared" si="118"/>
        <v>world music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12">
        <f t="shared" si="115"/>
        <v>41110.47180555555</v>
      </c>
      <c r="Q1238" s="12">
        <f t="shared" si="119"/>
        <v>41118.458333333328</v>
      </c>
      <c r="R1238" s="11">
        <f t="shared" si="116"/>
        <v>0</v>
      </c>
      <c r="S1238" t="str">
        <f t="shared" si="117"/>
        <v>music</v>
      </c>
      <c r="T1238" t="str">
        <f t="shared" si="118"/>
        <v>world music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12">
        <f t="shared" si="115"/>
        <v>41125.074826388889</v>
      </c>
      <c r="Q1239" s="12">
        <f t="shared" si="119"/>
        <v>41145.074826388889</v>
      </c>
      <c r="R1239" s="11">
        <f t="shared" si="116"/>
        <v>0</v>
      </c>
      <c r="S1239" t="str">
        <f t="shared" si="117"/>
        <v>music</v>
      </c>
      <c r="T1239" t="str">
        <f t="shared" si="118"/>
        <v>world music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12">
        <f t="shared" si="115"/>
        <v>40731.402037037034</v>
      </c>
      <c r="Q1240" s="12">
        <f t="shared" si="119"/>
        <v>40761.402037037034</v>
      </c>
      <c r="R1240" s="11">
        <f t="shared" si="116"/>
        <v>59.333333333333336</v>
      </c>
      <c r="S1240" t="str">
        <f t="shared" si="117"/>
        <v>music</v>
      </c>
      <c r="T1240" t="str">
        <f t="shared" si="118"/>
        <v>world music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12">
        <f t="shared" si="115"/>
        <v>40883.754247685181</v>
      </c>
      <c r="Q1241" s="12">
        <f t="shared" si="119"/>
        <v>40913.754247685181</v>
      </c>
      <c r="R1241" s="11">
        <f t="shared" si="116"/>
        <v>0</v>
      </c>
      <c r="S1241" t="str">
        <f t="shared" si="117"/>
        <v>music</v>
      </c>
      <c r="T1241" t="str">
        <f t="shared" si="118"/>
        <v>world music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12">
        <f t="shared" si="115"/>
        <v>41408.831678240742</v>
      </c>
      <c r="Q1242" s="12">
        <f t="shared" si="119"/>
        <v>41467.70208333333</v>
      </c>
      <c r="R1242" s="11">
        <f t="shared" si="116"/>
        <v>30.125</v>
      </c>
      <c r="S1242" t="str">
        <f t="shared" si="117"/>
        <v>music</v>
      </c>
      <c r="T1242" t="str">
        <f t="shared" si="118"/>
        <v>world music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12">
        <f t="shared" si="115"/>
        <v>41923.629398148143</v>
      </c>
      <c r="Q1243" s="12">
        <f t="shared" si="119"/>
        <v>41946.040972222218</v>
      </c>
      <c r="R1243" s="11">
        <f t="shared" si="116"/>
        <v>74.617647058823536</v>
      </c>
      <c r="S1243" t="str">
        <f t="shared" si="117"/>
        <v>music</v>
      </c>
      <c r="T1243" t="str">
        <f t="shared" si="118"/>
        <v>world music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12">
        <f t="shared" si="115"/>
        <v>40781.957199074073</v>
      </c>
      <c r="Q1244" s="12">
        <f t="shared" si="119"/>
        <v>40797.345833333333</v>
      </c>
      <c r="R1244" s="11">
        <f t="shared" si="116"/>
        <v>5</v>
      </c>
      <c r="S1244" t="str">
        <f t="shared" si="117"/>
        <v>music</v>
      </c>
      <c r="T1244" t="str">
        <f t="shared" si="118"/>
        <v>world music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12">
        <f t="shared" si="115"/>
        <v>40671.670960648145</v>
      </c>
      <c r="Q1245" s="12">
        <f t="shared" si="119"/>
        <v>40732.666666666664</v>
      </c>
      <c r="R1245" s="11">
        <f t="shared" si="116"/>
        <v>44.5</v>
      </c>
      <c r="S1245" t="str">
        <f t="shared" si="117"/>
        <v>music</v>
      </c>
      <c r="T1245" t="str">
        <f t="shared" si="118"/>
        <v>world music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12">
        <f t="shared" si="115"/>
        <v>41355.617164351846</v>
      </c>
      <c r="Q1246" s="12">
        <f t="shared" si="119"/>
        <v>41386.666666666664</v>
      </c>
      <c r="R1246" s="11">
        <f t="shared" si="116"/>
        <v>46.133333333333333</v>
      </c>
      <c r="S1246" t="str">
        <f t="shared" si="117"/>
        <v>music</v>
      </c>
      <c r="T1246" t="str">
        <f t="shared" si="118"/>
        <v>rock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12">
        <f t="shared" si="115"/>
        <v>41774.391597222217</v>
      </c>
      <c r="Q1247" s="12">
        <f t="shared" si="119"/>
        <v>41804.391597222217</v>
      </c>
      <c r="R1247" s="11">
        <f t="shared" si="116"/>
        <v>141.47058823529412</v>
      </c>
      <c r="S1247" t="str">
        <f t="shared" si="117"/>
        <v>music</v>
      </c>
      <c r="T1247" t="str">
        <f t="shared" si="118"/>
        <v>rock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12">
        <f t="shared" si="115"/>
        <v>40837.835057870368</v>
      </c>
      <c r="Q1248" s="12">
        <f t="shared" si="119"/>
        <v>40882.876724537033</v>
      </c>
      <c r="R1248" s="11">
        <f t="shared" si="116"/>
        <v>75.483870967741936</v>
      </c>
      <c r="S1248" t="str">
        <f t="shared" si="117"/>
        <v>music</v>
      </c>
      <c r="T1248" t="str">
        <f t="shared" si="118"/>
        <v>rock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12">
        <f t="shared" si="115"/>
        <v>41370.083969907406</v>
      </c>
      <c r="Q1249" s="12">
        <f t="shared" si="119"/>
        <v>41400.083969907406</v>
      </c>
      <c r="R1249" s="11">
        <f t="shared" si="116"/>
        <v>85.5</v>
      </c>
      <c r="S1249" t="str">
        <f t="shared" si="117"/>
        <v>music</v>
      </c>
      <c r="T1249" t="str">
        <f t="shared" si="118"/>
        <v>rock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12">
        <f t="shared" si="115"/>
        <v>41767.448530092588</v>
      </c>
      <c r="Q1250" s="12">
        <f t="shared" si="119"/>
        <v>41803.082638888889</v>
      </c>
      <c r="R1250" s="11">
        <f t="shared" si="116"/>
        <v>64.254237288135599</v>
      </c>
      <c r="S1250" t="str">
        <f t="shared" si="117"/>
        <v>music</v>
      </c>
      <c r="T1250" t="str">
        <f t="shared" si="118"/>
        <v>rock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12">
        <f t="shared" si="115"/>
        <v>41067.532534722224</v>
      </c>
      <c r="Q1251" s="12">
        <f t="shared" si="119"/>
        <v>41097.532534722224</v>
      </c>
      <c r="R1251" s="11">
        <f t="shared" si="116"/>
        <v>64.46913580246914</v>
      </c>
      <c r="S1251" t="str">
        <f t="shared" si="117"/>
        <v>music</v>
      </c>
      <c r="T1251" t="str">
        <f t="shared" si="118"/>
        <v>rock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12">
        <f t="shared" si="115"/>
        <v>41843.434386574074</v>
      </c>
      <c r="Q1252" s="12">
        <f t="shared" si="119"/>
        <v>41888.434386574074</v>
      </c>
      <c r="R1252" s="11">
        <f t="shared" si="116"/>
        <v>118.2007874015748</v>
      </c>
      <c r="S1252" t="str">
        <f t="shared" si="117"/>
        <v>music</v>
      </c>
      <c r="T1252" t="str">
        <f t="shared" si="118"/>
        <v>rock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12">
        <f t="shared" si="115"/>
        <v>40751.606099537035</v>
      </c>
      <c r="Q1253" s="12">
        <f t="shared" si="119"/>
        <v>40811.606099537035</v>
      </c>
      <c r="R1253" s="11">
        <f t="shared" si="116"/>
        <v>82.540540540540547</v>
      </c>
      <c r="S1253" t="str">
        <f t="shared" si="117"/>
        <v>music</v>
      </c>
      <c r="T1253" t="str">
        <f t="shared" si="118"/>
        <v>rock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12">
        <f t="shared" si="115"/>
        <v>41543.779733796291</v>
      </c>
      <c r="Q1254" s="12">
        <f t="shared" si="119"/>
        <v>41571.779733796291</v>
      </c>
      <c r="R1254" s="11">
        <f t="shared" si="116"/>
        <v>34.170212765957444</v>
      </c>
      <c r="S1254" t="str">
        <f t="shared" si="117"/>
        <v>music</v>
      </c>
      <c r="T1254" t="str">
        <f t="shared" si="118"/>
        <v>rock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12">
        <f t="shared" si="115"/>
        <v>41855.575312499997</v>
      </c>
      <c r="Q1255" s="12">
        <f t="shared" si="119"/>
        <v>41885.575312499997</v>
      </c>
      <c r="R1255" s="11">
        <f t="shared" si="116"/>
        <v>42.73322081575246</v>
      </c>
      <c r="S1255" t="str">
        <f t="shared" si="117"/>
        <v>music</v>
      </c>
      <c r="T1255" t="str">
        <f t="shared" si="118"/>
        <v>rock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12">
        <f t="shared" si="115"/>
        <v>40487.413032407407</v>
      </c>
      <c r="Q1256" s="12">
        <f t="shared" si="119"/>
        <v>40543.999305555553</v>
      </c>
      <c r="R1256" s="11">
        <f t="shared" si="116"/>
        <v>94.489361702127653</v>
      </c>
      <c r="S1256" t="str">
        <f t="shared" si="117"/>
        <v>music</v>
      </c>
      <c r="T1256" t="str">
        <f t="shared" si="118"/>
        <v>rock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12">
        <f t="shared" si="115"/>
        <v>41579.637175925927</v>
      </c>
      <c r="Q1257" s="12">
        <f t="shared" si="119"/>
        <v>41609.678842592592</v>
      </c>
      <c r="R1257" s="11">
        <f t="shared" si="116"/>
        <v>55.697247706422019</v>
      </c>
      <c r="S1257" t="str">
        <f t="shared" si="117"/>
        <v>music</v>
      </c>
      <c r="T1257" t="str">
        <f t="shared" si="118"/>
        <v>rock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12">
        <f t="shared" si="115"/>
        <v>40921.711006944446</v>
      </c>
      <c r="Q1258" s="12">
        <f t="shared" si="119"/>
        <v>40951.711006944446</v>
      </c>
      <c r="R1258" s="11">
        <f t="shared" si="116"/>
        <v>98.030831024930734</v>
      </c>
      <c r="S1258" t="str">
        <f t="shared" si="117"/>
        <v>music</v>
      </c>
      <c r="T1258" t="str">
        <f t="shared" si="118"/>
        <v>rock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12">
        <f t="shared" si="115"/>
        <v>40586.877199074072</v>
      </c>
      <c r="Q1259" s="12">
        <f t="shared" si="119"/>
        <v>40635.835532407407</v>
      </c>
      <c r="R1259" s="11">
        <f t="shared" si="116"/>
        <v>92.102272727272734</v>
      </c>
      <c r="S1259" t="str">
        <f t="shared" si="117"/>
        <v>music</v>
      </c>
      <c r="T1259" t="str">
        <f t="shared" si="118"/>
        <v>rock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12">
        <f t="shared" si="115"/>
        <v>41487.402916666666</v>
      </c>
      <c r="Q1260" s="12">
        <f t="shared" si="119"/>
        <v>41517.402916666666</v>
      </c>
      <c r="R1260" s="11">
        <f t="shared" si="116"/>
        <v>38.175462686567165</v>
      </c>
      <c r="S1260" t="str">
        <f t="shared" si="117"/>
        <v>music</v>
      </c>
      <c r="T1260" t="str">
        <f t="shared" si="118"/>
        <v>rock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12">
        <f t="shared" si="115"/>
        <v>41766.762314814812</v>
      </c>
      <c r="Q1261" s="12">
        <f t="shared" si="119"/>
        <v>41798.957638888889</v>
      </c>
      <c r="R1261" s="11">
        <f t="shared" si="116"/>
        <v>27.145833333333332</v>
      </c>
      <c r="S1261" t="str">
        <f t="shared" si="117"/>
        <v>music</v>
      </c>
      <c r="T1261" t="str">
        <f t="shared" si="118"/>
        <v>rock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12">
        <f t="shared" si="115"/>
        <v>41666.63449074074</v>
      </c>
      <c r="Q1262" s="12">
        <f t="shared" si="119"/>
        <v>41696.63449074074</v>
      </c>
      <c r="R1262" s="11">
        <f t="shared" si="116"/>
        <v>50.689189189189186</v>
      </c>
      <c r="S1262" t="str">
        <f t="shared" si="117"/>
        <v>music</v>
      </c>
      <c r="T1262" t="str">
        <f t="shared" si="118"/>
        <v>rock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12">
        <f t="shared" si="115"/>
        <v>41638.134571759256</v>
      </c>
      <c r="Q1263" s="12">
        <f t="shared" si="119"/>
        <v>41668.134571759256</v>
      </c>
      <c r="R1263" s="11">
        <f t="shared" si="116"/>
        <v>38.942307692307693</v>
      </c>
      <c r="S1263" t="str">
        <f t="shared" si="117"/>
        <v>music</v>
      </c>
      <c r="T1263" t="str">
        <f t="shared" si="118"/>
        <v>rock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12">
        <f t="shared" si="115"/>
        <v>41656.554305555554</v>
      </c>
      <c r="Q1264" s="12">
        <f t="shared" si="119"/>
        <v>41686.554305555554</v>
      </c>
      <c r="R1264" s="11">
        <f t="shared" si="116"/>
        <v>77.638095238095232</v>
      </c>
      <c r="S1264" t="str">
        <f t="shared" si="117"/>
        <v>music</v>
      </c>
      <c r="T1264" t="str">
        <f t="shared" si="118"/>
        <v>rock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12">
        <f t="shared" si="115"/>
        <v>41691.875810185185</v>
      </c>
      <c r="Q1265" s="12">
        <f t="shared" si="119"/>
        <v>41726.833333333328</v>
      </c>
      <c r="R1265" s="11">
        <f t="shared" si="116"/>
        <v>43.536585365853661</v>
      </c>
      <c r="S1265" t="str">
        <f t="shared" si="117"/>
        <v>music</v>
      </c>
      <c r="T1265" t="str">
        <f t="shared" si="118"/>
        <v>rock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12">
        <f t="shared" si="115"/>
        <v>41547.454664351848</v>
      </c>
      <c r="Q1266" s="12">
        <f t="shared" si="119"/>
        <v>41576.454664351848</v>
      </c>
      <c r="R1266" s="11">
        <f t="shared" si="116"/>
        <v>31.823529411764707</v>
      </c>
      <c r="S1266" t="str">
        <f t="shared" si="117"/>
        <v>music</v>
      </c>
      <c r="T1266" t="str">
        <f t="shared" si="118"/>
        <v>rock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12">
        <f t="shared" si="115"/>
        <v>40465.446932870364</v>
      </c>
      <c r="Q1267" s="12">
        <f t="shared" si="119"/>
        <v>40512.446932870364</v>
      </c>
      <c r="R1267" s="11">
        <f t="shared" si="116"/>
        <v>63.184393939393942</v>
      </c>
      <c r="S1267" t="str">
        <f t="shared" si="117"/>
        <v>music</v>
      </c>
      <c r="T1267" t="str">
        <f t="shared" si="118"/>
        <v>rock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12">
        <f t="shared" si="115"/>
        <v>41620.668344907404</v>
      </c>
      <c r="Q1268" s="12">
        <f t="shared" si="119"/>
        <v>41650.668344907404</v>
      </c>
      <c r="R1268" s="11">
        <f t="shared" si="116"/>
        <v>190.9</v>
      </c>
      <c r="S1268" t="str">
        <f t="shared" si="117"/>
        <v>music</v>
      </c>
      <c r="T1268" t="str">
        <f t="shared" si="118"/>
        <v>rock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12">
        <f t="shared" si="115"/>
        <v>41449.376828703702</v>
      </c>
      <c r="Q1269" s="12">
        <f t="shared" si="119"/>
        <v>41479.376828703702</v>
      </c>
      <c r="R1269" s="11">
        <f t="shared" si="116"/>
        <v>140.85534591194968</v>
      </c>
      <c r="S1269" t="str">
        <f t="shared" si="117"/>
        <v>music</v>
      </c>
      <c r="T1269" t="str">
        <f t="shared" si="118"/>
        <v>rock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12">
        <f t="shared" si="115"/>
        <v>41507.637118055551</v>
      </c>
      <c r="Q1270" s="12">
        <f t="shared" si="119"/>
        <v>41537.637118055551</v>
      </c>
      <c r="R1270" s="11">
        <f t="shared" si="116"/>
        <v>76.92307692307692</v>
      </c>
      <c r="S1270" t="str">
        <f t="shared" si="117"/>
        <v>music</v>
      </c>
      <c r="T1270" t="str">
        <f t="shared" si="118"/>
        <v>rock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12">
        <f t="shared" si="115"/>
        <v>42445.614722222213</v>
      </c>
      <c r="Q1271" s="12">
        <f t="shared" si="119"/>
        <v>42475.791666666664</v>
      </c>
      <c r="R1271" s="11">
        <f t="shared" si="116"/>
        <v>99.15533980582525</v>
      </c>
      <c r="S1271" t="str">
        <f t="shared" si="117"/>
        <v>music</v>
      </c>
      <c r="T1271" t="str">
        <f t="shared" si="118"/>
        <v>rock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12">
        <f t="shared" si="115"/>
        <v>40933.648634259262</v>
      </c>
      <c r="Q1272" s="12">
        <f t="shared" si="119"/>
        <v>40993.60696759259</v>
      </c>
      <c r="R1272" s="11">
        <f t="shared" si="116"/>
        <v>67.881656804733723</v>
      </c>
      <c r="S1272" t="str">
        <f t="shared" si="117"/>
        <v>music</v>
      </c>
      <c r="T1272" t="str">
        <f t="shared" si="118"/>
        <v>rock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12">
        <f t="shared" si="115"/>
        <v>41561.475219907406</v>
      </c>
      <c r="Q1273" s="12">
        <f t="shared" si="119"/>
        <v>41591.516886574071</v>
      </c>
      <c r="R1273" s="11">
        <f t="shared" si="116"/>
        <v>246.29032258064515</v>
      </c>
      <c r="S1273" t="str">
        <f t="shared" si="117"/>
        <v>music</v>
      </c>
      <c r="T1273" t="str">
        <f t="shared" si="118"/>
        <v>rock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12">
        <f t="shared" si="115"/>
        <v>40274.536793981482</v>
      </c>
      <c r="Q1274" s="12">
        <f t="shared" si="119"/>
        <v>40343.958333333328</v>
      </c>
      <c r="R1274" s="11">
        <f t="shared" si="116"/>
        <v>189.28571428571428</v>
      </c>
      <c r="S1274" t="str">
        <f t="shared" si="117"/>
        <v>music</v>
      </c>
      <c r="T1274" t="str">
        <f t="shared" si="118"/>
        <v>rock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12">
        <f t="shared" si="115"/>
        <v>41852.521886574068</v>
      </c>
      <c r="Q1275" s="12">
        <f t="shared" si="119"/>
        <v>41882.521886574068</v>
      </c>
      <c r="R1275" s="11">
        <f t="shared" si="116"/>
        <v>76.666666666666671</v>
      </c>
      <c r="S1275" t="str">
        <f t="shared" si="117"/>
        <v>music</v>
      </c>
      <c r="T1275" t="str">
        <f t="shared" si="118"/>
        <v>rock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12">
        <f t="shared" si="115"/>
        <v>41116.481770833328</v>
      </c>
      <c r="Q1276" s="12">
        <f t="shared" si="119"/>
        <v>41151.481770833328</v>
      </c>
      <c r="R1276" s="11">
        <f t="shared" si="116"/>
        <v>82.963254817987149</v>
      </c>
      <c r="S1276" t="str">
        <f t="shared" si="117"/>
        <v>music</v>
      </c>
      <c r="T1276" t="str">
        <f t="shared" si="118"/>
        <v>rock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12">
        <f t="shared" si="115"/>
        <v>41458.659571759257</v>
      </c>
      <c r="Q1277" s="12">
        <f t="shared" si="119"/>
        <v>41493.659571759257</v>
      </c>
      <c r="R1277" s="11">
        <f t="shared" si="116"/>
        <v>62.522107969151669</v>
      </c>
      <c r="S1277" t="str">
        <f t="shared" si="117"/>
        <v>music</v>
      </c>
      <c r="T1277" t="str">
        <f t="shared" si="118"/>
        <v>rock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12">
        <f t="shared" si="115"/>
        <v>40007.49591435185</v>
      </c>
      <c r="Q1278" s="12">
        <f t="shared" si="119"/>
        <v>40056.958333333328</v>
      </c>
      <c r="R1278" s="11">
        <f t="shared" si="116"/>
        <v>46.06808823529412</v>
      </c>
      <c r="S1278" t="str">
        <f t="shared" si="117"/>
        <v>music</v>
      </c>
      <c r="T1278" t="str">
        <f t="shared" si="118"/>
        <v>rock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12">
        <f t="shared" si="115"/>
        <v>41121.35355324074</v>
      </c>
      <c r="Q1279" s="12">
        <f t="shared" si="119"/>
        <v>41156.35355324074</v>
      </c>
      <c r="R1279" s="11">
        <f t="shared" si="116"/>
        <v>38.543946731234868</v>
      </c>
      <c r="S1279" t="str">
        <f t="shared" si="117"/>
        <v>music</v>
      </c>
      <c r="T1279" t="str">
        <f t="shared" si="118"/>
        <v>rock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12">
        <f t="shared" si="115"/>
        <v>41786.346828703703</v>
      </c>
      <c r="Q1280" s="12">
        <f t="shared" si="119"/>
        <v>41814.875</v>
      </c>
      <c r="R1280" s="11">
        <f t="shared" si="116"/>
        <v>53.005263157894738</v>
      </c>
      <c r="S1280" t="str">
        <f t="shared" si="117"/>
        <v>music</v>
      </c>
      <c r="T1280" t="str">
        <f t="shared" si="118"/>
        <v>rock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12">
        <f t="shared" si="115"/>
        <v>41681.890856481477</v>
      </c>
      <c r="Q1281" s="12">
        <f t="shared" si="119"/>
        <v>41721.849189814813</v>
      </c>
      <c r="R1281" s="11">
        <f t="shared" si="116"/>
        <v>73.355396825396824</v>
      </c>
      <c r="S1281" t="str">
        <f t="shared" si="117"/>
        <v>music</v>
      </c>
      <c r="T1281" t="str">
        <f t="shared" si="118"/>
        <v>rock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12">
        <f t="shared" si="115"/>
        <v>40513.54923611111</v>
      </c>
      <c r="Q1282" s="12">
        <f t="shared" si="119"/>
        <v>40603.54923611111</v>
      </c>
      <c r="R1282" s="11">
        <f t="shared" si="116"/>
        <v>127.97523076923076</v>
      </c>
      <c r="S1282" t="str">
        <f t="shared" si="117"/>
        <v>music</v>
      </c>
      <c r="T1282" t="str">
        <f t="shared" si="118"/>
        <v>rock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((E1283/D1283)*100)</f>
        <v>110.71428571428572</v>
      </c>
      <c r="P1283" s="12">
        <f t="shared" ref="P1283:P1346" si="121">(((J1283/60)/60)/24)+DATE(1970,1,1)+(-5/24)</f>
        <v>41463.535138888888</v>
      </c>
      <c r="Q1283" s="12">
        <f t="shared" si="119"/>
        <v>41483.535138888888</v>
      </c>
      <c r="R1283" s="11">
        <f t="shared" ref="R1283:R1346" si="122">IFERROR(E1283/L1283,0)</f>
        <v>104.72972972972973</v>
      </c>
      <c r="S1283" t="str">
        <f t="shared" ref="S1283:S1346" si="123">LEFT(N1283, SEARCH("/",N1283,1)-1)</f>
        <v>music</v>
      </c>
      <c r="T1283" t="str">
        <f t="shared" ref="T1283:T1346" si="124">RIGHT(N1283,LEN(N1283)-SEARCH("/",N1283))</f>
        <v>rock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12">
        <f t="shared" si="121"/>
        <v>41586.266840277778</v>
      </c>
      <c r="Q1284" s="12">
        <f t="shared" ref="Q1284:Q1347" si="125">(((I1284/60)/60)/24)+DATE(1970,1,1)+(-5/24)</f>
        <v>41616.999305555553</v>
      </c>
      <c r="R1284" s="11">
        <f t="shared" si="122"/>
        <v>67.671532846715323</v>
      </c>
      <c r="S1284" t="str">
        <f t="shared" si="123"/>
        <v>music</v>
      </c>
      <c r="T1284" t="str">
        <f t="shared" si="124"/>
        <v>rock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12">
        <f t="shared" si="121"/>
        <v>41320.50913194444</v>
      </c>
      <c r="Q1285" s="12">
        <f t="shared" si="125"/>
        <v>41343.958333333328</v>
      </c>
      <c r="R1285" s="11">
        <f t="shared" si="122"/>
        <v>95.931818181818187</v>
      </c>
      <c r="S1285" t="str">
        <f t="shared" si="123"/>
        <v>music</v>
      </c>
      <c r="T1285" t="str">
        <f t="shared" si="124"/>
        <v>rock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12">
        <f t="shared" si="121"/>
        <v>42712.026412037034</v>
      </c>
      <c r="Q1286" s="12">
        <f t="shared" si="125"/>
        <v>42735.499305555553</v>
      </c>
      <c r="R1286" s="11">
        <f t="shared" si="122"/>
        <v>65.161290322580641</v>
      </c>
      <c r="S1286" t="str">
        <f t="shared" si="123"/>
        <v>theater</v>
      </c>
      <c r="T1286" t="str">
        <f t="shared" si="124"/>
        <v>plays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12">
        <f t="shared" si="121"/>
        <v>42160.374710648146</v>
      </c>
      <c r="Q1287" s="12">
        <f t="shared" si="125"/>
        <v>42175.374710648146</v>
      </c>
      <c r="R1287" s="11">
        <f t="shared" si="122"/>
        <v>32.269841269841272</v>
      </c>
      <c r="S1287" t="str">
        <f t="shared" si="123"/>
        <v>theater</v>
      </c>
      <c r="T1287" t="str">
        <f t="shared" si="124"/>
        <v>plays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12">
        <f t="shared" si="121"/>
        <v>42039.176238425927</v>
      </c>
      <c r="Q1288" s="12">
        <f t="shared" si="125"/>
        <v>42052.374999999993</v>
      </c>
      <c r="R1288" s="11">
        <f t="shared" si="122"/>
        <v>81.25</v>
      </c>
      <c r="S1288" t="str">
        <f t="shared" si="123"/>
        <v>theater</v>
      </c>
      <c r="T1288" t="str">
        <f t="shared" si="124"/>
        <v>plays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12">
        <f t="shared" si="121"/>
        <v>42107.412685185183</v>
      </c>
      <c r="Q1289" s="12">
        <f t="shared" si="125"/>
        <v>42167.412685185183</v>
      </c>
      <c r="R1289" s="11">
        <f t="shared" si="122"/>
        <v>24.2</v>
      </c>
      <c r="S1289" t="str">
        <f t="shared" si="123"/>
        <v>theater</v>
      </c>
      <c r="T1289" t="str">
        <f t="shared" si="124"/>
        <v>plays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12">
        <f t="shared" si="121"/>
        <v>42560.946331018517</v>
      </c>
      <c r="Q1290" s="12">
        <f t="shared" si="125"/>
        <v>42591.958333333336</v>
      </c>
      <c r="R1290" s="11">
        <f t="shared" si="122"/>
        <v>65.868852459016395</v>
      </c>
      <c r="S1290" t="str">
        <f t="shared" si="123"/>
        <v>theater</v>
      </c>
      <c r="T1290" t="str">
        <f t="shared" si="124"/>
        <v>plays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12">
        <f t="shared" si="121"/>
        <v>42708.926446759251</v>
      </c>
      <c r="Q1291" s="12">
        <f t="shared" si="125"/>
        <v>42738.926446759251</v>
      </c>
      <c r="R1291" s="11">
        <f t="shared" si="122"/>
        <v>36.07692307692308</v>
      </c>
      <c r="S1291" t="str">
        <f t="shared" si="123"/>
        <v>theater</v>
      </c>
      <c r="T1291" t="str">
        <f t="shared" si="124"/>
        <v>plays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12">
        <f t="shared" si="121"/>
        <v>42086.406608796293</v>
      </c>
      <c r="Q1292" s="12">
        <f t="shared" si="125"/>
        <v>42117.082638888889</v>
      </c>
      <c r="R1292" s="11">
        <f t="shared" si="122"/>
        <v>44.186046511627907</v>
      </c>
      <c r="S1292" t="str">
        <f t="shared" si="123"/>
        <v>theater</v>
      </c>
      <c r="T1292" t="str">
        <f t="shared" si="124"/>
        <v>plays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12">
        <f t="shared" si="121"/>
        <v>42064.444340277776</v>
      </c>
      <c r="Q1293" s="12">
        <f t="shared" si="125"/>
        <v>42101.083333333336</v>
      </c>
      <c r="R1293" s="11">
        <f t="shared" si="122"/>
        <v>104.07142857142857</v>
      </c>
      <c r="S1293" t="str">
        <f t="shared" si="123"/>
        <v>theater</v>
      </c>
      <c r="T1293" t="str">
        <f t="shared" si="124"/>
        <v>plays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12">
        <f t="shared" si="121"/>
        <v>42256.555879629632</v>
      </c>
      <c r="Q1294" s="12">
        <f t="shared" si="125"/>
        <v>42283.749305555553</v>
      </c>
      <c r="R1294" s="11">
        <f t="shared" si="122"/>
        <v>35.96153846153846</v>
      </c>
      <c r="S1294" t="str">
        <f t="shared" si="123"/>
        <v>theater</v>
      </c>
      <c r="T1294" t="str">
        <f t="shared" si="124"/>
        <v>plays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12">
        <f t="shared" si="121"/>
        <v>42292.492719907408</v>
      </c>
      <c r="Q1295" s="12">
        <f t="shared" si="125"/>
        <v>42322.534386574065</v>
      </c>
      <c r="R1295" s="11">
        <f t="shared" si="122"/>
        <v>127.79166666666667</v>
      </c>
      <c r="S1295" t="str">
        <f t="shared" si="123"/>
        <v>theater</v>
      </c>
      <c r="T1295" t="str">
        <f t="shared" si="124"/>
        <v>plays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12">
        <f t="shared" si="121"/>
        <v>42278.245335648149</v>
      </c>
      <c r="Q1296" s="12">
        <f t="shared" si="125"/>
        <v>42296.249999999993</v>
      </c>
      <c r="R1296" s="11">
        <f t="shared" si="122"/>
        <v>27.727272727272727</v>
      </c>
      <c r="S1296" t="str">
        <f t="shared" si="123"/>
        <v>theater</v>
      </c>
      <c r="T1296" t="str">
        <f t="shared" si="124"/>
        <v>plays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12">
        <f t="shared" si="121"/>
        <v>42184.364548611113</v>
      </c>
      <c r="Q1297" s="12">
        <f t="shared" si="125"/>
        <v>42214.499999999993</v>
      </c>
      <c r="R1297" s="11">
        <f t="shared" si="122"/>
        <v>39.828125</v>
      </c>
      <c r="S1297" t="str">
        <f t="shared" si="123"/>
        <v>theater</v>
      </c>
      <c r="T1297" t="str">
        <f t="shared" si="124"/>
        <v>plays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12">
        <f t="shared" si="121"/>
        <v>42422.842280092591</v>
      </c>
      <c r="Q1298" s="12">
        <f t="shared" si="125"/>
        <v>42442.800613425927</v>
      </c>
      <c r="R1298" s="11">
        <f t="shared" si="122"/>
        <v>52.173913043478258</v>
      </c>
      <c r="S1298" t="str">
        <f t="shared" si="123"/>
        <v>theater</v>
      </c>
      <c r="T1298" t="str">
        <f t="shared" si="124"/>
        <v>plays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12">
        <f t="shared" si="121"/>
        <v>42461.538865740738</v>
      </c>
      <c r="Q1299" s="12">
        <f t="shared" si="125"/>
        <v>42491.538865740738</v>
      </c>
      <c r="R1299" s="11">
        <f t="shared" si="122"/>
        <v>92.037815126050418</v>
      </c>
      <c r="S1299" t="str">
        <f t="shared" si="123"/>
        <v>theater</v>
      </c>
      <c r="T1299" t="str">
        <f t="shared" si="124"/>
        <v>plays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12">
        <f t="shared" si="121"/>
        <v>42458.472592592596</v>
      </c>
      <c r="Q1300" s="12">
        <f t="shared" si="125"/>
        <v>42488.472592592596</v>
      </c>
      <c r="R1300" s="11">
        <f t="shared" si="122"/>
        <v>63.424242424242422</v>
      </c>
      <c r="S1300" t="str">
        <f t="shared" si="123"/>
        <v>theater</v>
      </c>
      <c r="T1300" t="str">
        <f t="shared" si="124"/>
        <v>plays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12">
        <f t="shared" si="121"/>
        <v>42169.606006944443</v>
      </c>
      <c r="Q1301" s="12">
        <f t="shared" si="125"/>
        <v>42199.606006944443</v>
      </c>
      <c r="R1301" s="11">
        <f t="shared" si="122"/>
        <v>135.625</v>
      </c>
      <c r="S1301" t="str">
        <f t="shared" si="123"/>
        <v>theater</v>
      </c>
      <c r="T1301" t="str">
        <f t="shared" si="124"/>
        <v>plays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12">
        <f t="shared" si="121"/>
        <v>42483.466874999998</v>
      </c>
      <c r="Q1302" s="12">
        <f t="shared" si="125"/>
        <v>42522.581249999996</v>
      </c>
      <c r="R1302" s="11">
        <f t="shared" si="122"/>
        <v>168.75</v>
      </c>
      <c r="S1302" t="str">
        <f t="shared" si="123"/>
        <v>theater</v>
      </c>
      <c r="T1302" t="str">
        <f t="shared" si="124"/>
        <v>plays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12">
        <f t="shared" si="121"/>
        <v>42195.541412037033</v>
      </c>
      <c r="Q1303" s="12">
        <f t="shared" si="125"/>
        <v>42205.916666666664</v>
      </c>
      <c r="R1303" s="11">
        <f t="shared" si="122"/>
        <v>70.862068965517238</v>
      </c>
      <c r="S1303" t="str">
        <f t="shared" si="123"/>
        <v>theater</v>
      </c>
      <c r="T1303" t="str">
        <f t="shared" si="124"/>
        <v>plays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12">
        <f t="shared" si="121"/>
        <v>42674.849664351852</v>
      </c>
      <c r="Q1304" s="12">
        <f t="shared" si="125"/>
        <v>42704.891331018516</v>
      </c>
      <c r="R1304" s="11">
        <f t="shared" si="122"/>
        <v>50</v>
      </c>
      <c r="S1304" t="str">
        <f t="shared" si="123"/>
        <v>theater</v>
      </c>
      <c r="T1304" t="str">
        <f t="shared" si="124"/>
        <v>plays</v>
      </c>
    </row>
    <row r="1305" spans="1:2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12">
        <f t="shared" si="121"/>
        <v>42566.232870370368</v>
      </c>
      <c r="Q1305" s="12">
        <f t="shared" si="125"/>
        <v>42582.249999999993</v>
      </c>
      <c r="R1305" s="11">
        <f t="shared" si="122"/>
        <v>42.214166666666671</v>
      </c>
      <c r="S1305" t="str">
        <f t="shared" si="123"/>
        <v>theater</v>
      </c>
      <c r="T1305" t="str">
        <f t="shared" si="124"/>
        <v>plays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12">
        <f t="shared" si="121"/>
        <v>42746.986168981479</v>
      </c>
      <c r="Q1306" s="12">
        <f t="shared" si="125"/>
        <v>42806.944502314807</v>
      </c>
      <c r="R1306" s="11">
        <f t="shared" si="122"/>
        <v>152.41346153846155</v>
      </c>
      <c r="S1306" t="str">
        <f t="shared" si="123"/>
        <v>technology</v>
      </c>
      <c r="T1306" t="str">
        <f t="shared" si="124"/>
        <v>wearables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12">
        <f t="shared" si="121"/>
        <v>42543.457268518519</v>
      </c>
      <c r="Q1307" s="12">
        <f t="shared" si="125"/>
        <v>42572.520833333336</v>
      </c>
      <c r="R1307" s="11">
        <f t="shared" si="122"/>
        <v>90.616279069767444</v>
      </c>
      <c r="S1307" t="str">
        <f t="shared" si="123"/>
        <v>technology</v>
      </c>
      <c r="T1307" t="str">
        <f t="shared" si="124"/>
        <v>wearables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12">
        <f t="shared" si="121"/>
        <v>41947.249236111107</v>
      </c>
      <c r="Q1308" s="12">
        <f t="shared" si="125"/>
        <v>41977.249236111107</v>
      </c>
      <c r="R1308" s="11">
        <f t="shared" si="122"/>
        <v>201.60393258426967</v>
      </c>
      <c r="S1308" t="str">
        <f t="shared" si="123"/>
        <v>technology</v>
      </c>
      <c r="T1308" t="str">
        <f t="shared" si="124"/>
        <v>wearables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12">
        <f t="shared" si="121"/>
        <v>42387.294895833329</v>
      </c>
      <c r="Q1309" s="12">
        <f t="shared" si="125"/>
        <v>42417.294895833329</v>
      </c>
      <c r="R1309" s="11">
        <f t="shared" si="122"/>
        <v>127.93333333333334</v>
      </c>
      <c r="S1309" t="str">
        <f t="shared" si="123"/>
        <v>technology</v>
      </c>
      <c r="T1309" t="str">
        <f t="shared" si="124"/>
        <v>wearables</v>
      </c>
    </row>
    <row r="1310" spans="1:2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12">
        <f t="shared" si="121"/>
        <v>42611.405231481483</v>
      </c>
      <c r="Q1310" s="12">
        <f t="shared" si="125"/>
        <v>42651.405231481483</v>
      </c>
      <c r="R1310" s="11">
        <f t="shared" si="122"/>
        <v>29.894736842105264</v>
      </c>
      <c r="S1310" t="str">
        <f t="shared" si="123"/>
        <v>technology</v>
      </c>
      <c r="T1310" t="str">
        <f t="shared" si="124"/>
        <v>wearables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12">
        <f t="shared" si="121"/>
        <v>42257.674398148149</v>
      </c>
      <c r="Q1311" s="12">
        <f t="shared" si="125"/>
        <v>42292.674398148149</v>
      </c>
      <c r="R1311" s="11">
        <f t="shared" si="122"/>
        <v>367.97142857142859</v>
      </c>
      <c r="S1311" t="str">
        <f t="shared" si="123"/>
        <v>technology</v>
      </c>
      <c r="T1311" t="str">
        <f t="shared" si="124"/>
        <v>wearables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12">
        <f t="shared" si="121"/>
        <v>42556.458912037029</v>
      </c>
      <c r="Q1312" s="12">
        <f t="shared" si="125"/>
        <v>42601.458912037029</v>
      </c>
      <c r="R1312" s="11">
        <f t="shared" si="122"/>
        <v>129.16666666666666</v>
      </c>
      <c r="S1312" t="str">
        <f t="shared" si="123"/>
        <v>technology</v>
      </c>
      <c r="T1312" t="str">
        <f t="shared" si="124"/>
        <v>wearables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12">
        <f t="shared" si="121"/>
        <v>42669.593969907401</v>
      </c>
      <c r="Q1313" s="12">
        <f t="shared" si="125"/>
        <v>42704.635636574072</v>
      </c>
      <c r="R1313" s="11">
        <f t="shared" si="122"/>
        <v>800.7</v>
      </c>
      <c r="S1313" t="str">
        <f t="shared" si="123"/>
        <v>technology</v>
      </c>
      <c r="T1313" t="str">
        <f t="shared" si="124"/>
        <v>wearables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12">
        <f t="shared" si="121"/>
        <v>42082.494467592587</v>
      </c>
      <c r="Q1314" s="12">
        <f t="shared" si="125"/>
        <v>42112.494467592587</v>
      </c>
      <c r="R1314" s="11">
        <f t="shared" si="122"/>
        <v>28</v>
      </c>
      <c r="S1314" t="str">
        <f t="shared" si="123"/>
        <v>technology</v>
      </c>
      <c r="T1314" t="str">
        <f t="shared" si="124"/>
        <v>wearables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12">
        <f t="shared" si="121"/>
        <v>42402.50131944444</v>
      </c>
      <c r="Q1315" s="12">
        <f t="shared" si="125"/>
        <v>42432.50131944444</v>
      </c>
      <c r="R1315" s="11">
        <f t="shared" si="122"/>
        <v>102.01639344262296</v>
      </c>
      <c r="S1315" t="str">
        <f t="shared" si="123"/>
        <v>technology</v>
      </c>
      <c r="T1315" t="str">
        <f t="shared" si="124"/>
        <v>wearables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12">
        <f t="shared" si="121"/>
        <v>42604.461342592585</v>
      </c>
      <c r="Q1316" s="12">
        <f t="shared" si="125"/>
        <v>42664.461342592585</v>
      </c>
      <c r="R1316" s="11">
        <f t="shared" si="122"/>
        <v>184.36363636363637</v>
      </c>
      <c r="S1316" t="str">
        <f t="shared" si="123"/>
        <v>technology</v>
      </c>
      <c r="T1316" t="str">
        <f t="shared" si="124"/>
        <v>wearables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12">
        <f t="shared" si="121"/>
        <v>42278.289907407401</v>
      </c>
      <c r="Q1317" s="12">
        <f t="shared" si="125"/>
        <v>42313.833333333336</v>
      </c>
      <c r="R1317" s="11">
        <f t="shared" si="122"/>
        <v>162.91935483870967</v>
      </c>
      <c r="S1317" t="str">
        <f t="shared" si="123"/>
        <v>technology</v>
      </c>
      <c r="T1317" t="str">
        <f t="shared" si="124"/>
        <v>wearables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12">
        <f t="shared" si="121"/>
        <v>42393.753576388881</v>
      </c>
      <c r="Q1318" s="12">
        <f t="shared" si="125"/>
        <v>42428.753576388881</v>
      </c>
      <c r="R1318" s="11">
        <f t="shared" si="122"/>
        <v>1</v>
      </c>
      <c r="S1318" t="str">
        <f t="shared" si="123"/>
        <v>technology</v>
      </c>
      <c r="T1318" t="str">
        <f t="shared" si="124"/>
        <v>wearables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12">
        <f t="shared" si="121"/>
        <v>42520.027152777773</v>
      </c>
      <c r="Q1319" s="12">
        <f t="shared" si="125"/>
        <v>42572.374999999993</v>
      </c>
      <c r="R1319" s="11">
        <f t="shared" si="122"/>
        <v>603.52631578947364</v>
      </c>
      <c r="S1319" t="str">
        <f t="shared" si="123"/>
        <v>technology</v>
      </c>
      <c r="T1319" t="str">
        <f t="shared" si="124"/>
        <v>wearables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12">
        <f t="shared" si="121"/>
        <v>41984.835324074076</v>
      </c>
      <c r="Q1320" s="12">
        <f t="shared" si="125"/>
        <v>42014.835324074076</v>
      </c>
      <c r="R1320" s="11">
        <f t="shared" si="122"/>
        <v>45.407407407407405</v>
      </c>
      <c r="S1320" t="str">
        <f t="shared" si="123"/>
        <v>technology</v>
      </c>
      <c r="T1320" t="str">
        <f t="shared" si="124"/>
        <v>wearables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12">
        <f t="shared" si="121"/>
        <v>41816.603761574072</v>
      </c>
      <c r="Q1321" s="12">
        <f t="shared" si="125"/>
        <v>41831.458333333328</v>
      </c>
      <c r="R1321" s="11">
        <f t="shared" si="122"/>
        <v>97.333333333333329</v>
      </c>
      <c r="S1321" t="str">
        <f t="shared" si="123"/>
        <v>technology</v>
      </c>
      <c r="T1321" t="str">
        <f t="shared" si="124"/>
        <v>wearables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12">
        <f t="shared" si="121"/>
        <v>42705.482013888883</v>
      </c>
      <c r="Q1322" s="12">
        <f t="shared" si="125"/>
        <v>42734.749999999993</v>
      </c>
      <c r="R1322" s="11">
        <f t="shared" si="122"/>
        <v>167.66666666666666</v>
      </c>
      <c r="S1322" t="str">
        <f t="shared" si="123"/>
        <v>technology</v>
      </c>
      <c r="T1322" t="str">
        <f t="shared" si="124"/>
        <v>wearables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12">
        <f t="shared" si="121"/>
        <v>42697.540937499994</v>
      </c>
      <c r="Q1323" s="12">
        <f t="shared" si="125"/>
        <v>42727.540937499994</v>
      </c>
      <c r="R1323" s="11">
        <f t="shared" si="122"/>
        <v>859.85714285714289</v>
      </c>
      <c r="S1323" t="str">
        <f t="shared" si="123"/>
        <v>technology</v>
      </c>
      <c r="T1323" t="str">
        <f t="shared" si="124"/>
        <v>wearables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12">
        <f t="shared" si="121"/>
        <v>42115.448206018518</v>
      </c>
      <c r="Q1324" s="12">
        <f t="shared" si="125"/>
        <v>42145.448206018518</v>
      </c>
      <c r="R1324" s="11">
        <f t="shared" si="122"/>
        <v>26.5</v>
      </c>
      <c r="S1324" t="str">
        <f t="shared" si="123"/>
        <v>technology</v>
      </c>
      <c r="T1324" t="str">
        <f t="shared" si="124"/>
        <v>wearables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12">
        <f t="shared" si="121"/>
        <v>42451.490115740737</v>
      </c>
      <c r="Q1325" s="12">
        <f t="shared" si="125"/>
        <v>42486.079861111109</v>
      </c>
      <c r="R1325" s="11">
        <f t="shared" si="122"/>
        <v>30.272727272727273</v>
      </c>
      <c r="S1325" t="str">
        <f t="shared" si="123"/>
        <v>technology</v>
      </c>
      <c r="T1325" t="str">
        <f t="shared" si="124"/>
        <v>wearables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12">
        <f t="shared" si="121"/>
        <v>42626.425370370365</v>
      </c>
      <c r="Q1326" s="12">
        <f t="shared" si="125"/>
        <v>42656.425370370365</v>
      </c>
      <c r="R1326" s="11">
        <f t="shared" si="122"/>
        <v>54.666666666666664</v>
      </c>
      <c r="S1326" t="str">
        <f t="shared" si="123"/>
        <v>technology</v>
      </c>
      <c r="T1326" t="str">
        <f t="shared" si="124"/>
        <v>wearables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12">
        <f t="shared" si="121"/>
        <v>42703.877719907403</v>
      </c>
      <c r="Q1327" s="12">
        <f t="shared" si="125"/>
        <v>42733.877719907403</v>
      </c>
      <c r="R1327" s="11">
        <f t="shared" si="122"/>
        <v>60.75</v>
      </c>
      <c r="S1327" t="str">
        <f t="shared" si="123"/>
        <v>technology</v>
      </c>
      <c r="T1327" t="str">
        <f t="shared" si="124"/>
        <v>wearables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12">
        <f t="shared" si="121"/>
        <v>41974.583657407398</v>
      </c>
      <c r="Q1328" s="12">
        <f t="shared" si="125"/>
        <v>42019.583657407398</v>
      </c>
      <c r="R1328" s="11">
        <f t="shared" si="122"/>
        <v>102.72727272727273</v>
      </c>
      <c r="S1328" t="str">
        <f t="shared" si="123"/>
        <v>technology</v>
      </c>
      <c r="T1328" t="str">
        <f t="shared" si="124"/>
        <v>wearables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12">
        <f t="shared" si="121"/>
        <v>42123.470312500001</v>
      </c>
      <c r="Q1329" s="12">
        <f t="shared" si="125"/>
        <v>42153.470312500001</v>
      </c>
      <c r="R1329" s="11">
        <f t="shared" si="122"/>
        <v>41.585365853658537</v>
      </c>
      <c r="S1329" t="str">
        <f t="shared" si="123"/>
        <v>technology</v>
      </c>
      <c r="T1329" t="str">
        <f t="shared" si="124"/>
        <v>wearables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12">
        <f t="shared" si="121"/>
        <v>42612.434421296297</v>
      </c>
      <c r="Q1330" s="12">
        <f t="shared" si="125"/>
        <v>42657.434421296297</v>
      </c>
      <c r="R1330" s="11">
        <f t="shared" si="122"/>
        <v>116.53333333333333</v>
      </c>
      <c r="S1330" t="str">
        <f t="shared" si="123"/>
        <v>technology</v>
      </c>
      <c r="T1330" t="str">
        <f t="shared" si="124"/>
        <v>wearables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12">
        <f t="shared" si="121"/>
        <v>41935.013252314813</v>
      </c>
      <c r="Q1331" s="12">
        <f t="shared" si="125"/>
        <v>41975.054918981477</v>
      </c>
      <c r="R1331" s="11">
        <f t="shared" si="122"/>
        <v>45.333333333333336</v>
      </c>
      <c r="S1331" t="str">
        <f t="shared" si="123"/>
        <v>technology</v>
      </c>
      <c r="T1331" t="str">
        <f t="shared" si="124"/>
        <v>wearables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12">
        <f t="shared" si="121"/>
        <v>42522.068391203698</v>
      </c>
      <c r="Q1332" s="12">
        <f t="shared" si="125"/>
        <v>42552.958333333336</v>
      </c>
      <c r="R1332" s="11">
        <f t="shared" si="122"/>
        <v>157.46</v>
      </c>
      <c r="S1332" t="str">
        <f t="shared" si="123"/>
        <v>technology</v>
      </c>
      <c r="T1332" t="str">
        <f t="shared" si="124"/>
        <v>wearables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12">
        <f t="shared" si="121"/>
        <v>42569.295763888884</v>
      </c>
      <c r="Q1333" s="12">
        <f t="shared" si="125"/>
        <v>42599.295763888884</v>
      </c>
      <c r="R1333" s="11">
        <f t="shared" si="122"/>
        <v>100.5</v>
      </c>
      <c r="S1333" t="str">
        <f t="shared" si="123"/>
        <v>technology</v>
      </c>
      <c r="T1333" t="str">
        <f t="shared" si="124"/>
        <v>wearables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12">
        <f t="shared" si="121"/>
        <v>42731.851944444446</v>
      </c>
      <c r="Q1334" s="12">
        <f t="shared" si="125"/>
        <v>42761.851944444446</v>
      </c>
      <c r="R1334" s="11">
        <f t="shared" si="122"/>
        <v>0</v>
      </c>
      <c r="S1334" t="str">
        <f t="shared" si="123"/>
        <v>technology</v>
      </c>
      <c r="T1334" t="str">
        <f t="shared" si="124"/>
        <v>wearables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12">
        <f t="shared" si="121"/>
        <v>41805.8984375</v>
      </c>
      <c r="Q1335" s="12">
        <f t="shared" si="125"/>
        <v>41835.8984375</v>
      </c>
      <c r="R1335" s="11">
        <f t="shared" si="122"/>
        <v>0</v>
      </c>
      <c r="S1335" t="str">
        <f t="shared" si="123"/>
        <v>technology</v>
      </c>
      <c r="T1335" t="str">
        <f t="shared" si="124"/>
        <v>wearables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12">
        <f t="shared" si="121"/>
        <v>42410.565821759257</v>
      </c>
      <c r="Q1336" s="12">
        <f t="shared" si="125"/>
        <v>42440.565821759257</v>
      </c>
      <c r="R1336" s="11">
        <f t="shared" si="122"/>
        <v>51.822463768115945</v>
      </c>
      <c r="S1336" t="str">
        <f t="shared" si="123"/>
        <v>technology</v>
      </c>
      <c r="T1336" t="str">
        <f t="shared" si="124"/>
        <v>wearables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12">
        <f t="shared" si="121"/>
        <v>42313.728032407402</v>
      </c>
      <c r="Q1337" s="12">
        <f t="shared" si="125"/>
        <v>42343.728032407402</v>
      </c>
      <c r="R1337" s="11">
        <f t="shared" si="122"/>
        <v>308.75</v>
      </c>
      <c r="S1337" t="str">
        <f t="shared" si="123"/>
        <v>technology</v>
      </c>
      <c r="T1337" t="str">
        <f t="shared" si="124"/>
        <v>wearables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12">
        <f t="shared" si="121"/>
        <v>41955.655416666668</v>
      </c>
      <c r="Q1338" s="12">
        <f t="shared" si="125"/>
        <v>41990.655416666668</v>
      </c>
      <c r="R1338" s="11">
        <f t="shared" si="122"/>
        <v>379.22767857142856</v>
      </c>
      <c r="S1338" t="str">
        <f t="shared" si="123"/>
        <v>technology</v>
      </c>
      <c r="T1338" t="str">
        <f t="shared" si="124"/>
        <v>wearables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12">
        <f t="shared" si="121"/>
        <v>42767.368969907409</v>
      </c>
      <c r="Q1339" s="12">
        <f t="shared" si="125"/>
        <v>42797.368969907409</v>
      </c>
      <c r="R1339" s="11">
        <f t="shared" si="122"/>
        <v>176.36428571428573</v>
      </c>
      <c r="S1339" t="str">
        <f t="shared" si="123"/>
        <v>technology</v>
      </c>
      <c r="T1339" t="str">
        <f t="shared" si="124"/>
        <v>wearables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12">
        <f t="shared" si="121"/>
        <v>42188.595289351848</v>
      </c>
      <c r="Q1340" s="12">
        <f t="shared" si="125"/>
        <v>42218.595289351848</v>
      </c>
      <c r="R1340" s="11">
        <f t="shared" si="122"/>
        <v>66.066666666666663</v>
      </c>
      <c r="S1340" t="str">
        <f t="shared" si="123"/>
        <v>technology</v>
      </c>
      <c r="T1340" t="str">
        <f t="shared" si="124"/>
        <v>wearables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12">
        <f t="shared" si="121"/>
        <v>41936.438831018517</v>
      </c>
      <c r="Q1341" s="12">
        <f t="shared" si="125"/>
        <v>41981.480497685181</v>
      </c>
      <c r="R1341" s="11">
        <f t="shared" si="122"/>
        <v>89.648648648648646</v>
      </c>
      <c r="S1341" t="str">
        <f t="shared" si="123"/>
        <v>technology</v>
      </c>
      <c r="T1341" t="str">
        <f t="shared" si="124"/>
        <v>wearables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12">
        <f t="shared" si="121"/>
        <v>41836.387187499997</v>
      </c>
      <c r="Q1342" s="12">
        <f t="shared" si="125"/>
        <v>41866.387187499997</v>
      </c>
      <c r="R1342" s="11">
        <f t="shared" si="122"/>
        <v>0</v>
      </c>
      <c r="S1342" t="str">
        <f t="shared" si="123"/>
        <v>technology</v>
      </c>
      <c r="T1342" t="str">
        <f t="shared" si="124"/>
        <v>wearables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12">
        <f t="shared" si="121"/>
        <v>42612.415706018517</v>
      </c>
      <c r="Q1343" s="12">
        <f t="shared" si="125"/>
        <v>42644.415706018517</v>
      </c>
      <c r="R1343" s="11">
        <f t="shared" si="122"/>
        <v>382.39130434782606</v>
      </c>
      <c r="S1343" t="str">
        <f t="shared" si="123"/>
        <v>technology</v>
      </c>
      <c r="T1343" t="str">
        <f t="shared" si="124"/>
        <v>wearables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12">
        <f t="shared" si="121"/>
        <v>42172.608090277768</v>
      </c>
      <c r="Q1344" s="12">
        <f t="shared" si="125"/>
        <v>42202.608090277768</v>
      </c>
      <c r="R1344" s="11">
        <f t="shared" si="122"/>
        <v>100</v>
      </c>
      <c r="S1344" t="str">
        <f t="shared" si="123"/>
        <v>technology</v>
      </c>
      <c r="T1344" t="str">
        <f t="shared" si="124"/>
        <v>wearables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12">
        <f t="shared" si="121"/>
        <v>42542.318090277775</v>
      </c>
      <c r="Q1345" s="12">
        <f t="shared" si="125"/>
        <v>42600.957638888889</v>
      </c>
      <c r="R1345" s="11">
        <f t="shared" si="122"/>
        <v>158.35603715170279</v>
      </c>
      <c r="S1345" t="str">
        <f t="shared" si="123"/>
        <v>technology</v>
      </c>
      <c r="T1345" t="str">
        <f t="shared" si="124"/>
        <v>wearables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12">
        <f t="shared" si="121"/>
        <v>42522.581469907404</v>
      </c>
      <c r="Q1346" s="12">
        <f t="shared" si="125"/>
        <v>42551.581469907404</v>
      </c>
      <c r="R1346" s="11">
        <f t="shared" si="122"/>
        <v>40.762589928057551</v>
      </c>
      <c r="S1346" t="str">
        <f t="shared" si="123"/>
        <v>publishing</v>
      </c>
      <c r="T1346" t="str">
        <f t="shared" si="124"/>
        <v>nonfiction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((E1347/D1347)*100)</f>
        <v>125</v>
      </c>
      <c r="P1347" s="12">
        <f t="shared" ref="P1347:P1410" si="127">(((J1347/60)/60)/24)+DATE(1970,1,1)+(-5/24)</f>
        <v>41799.606006944443</v>
      </c>
      <c r="Q1347" s="12">
        <f t="shared" si="125"/>
        <v>41834.606006944443</v>
      </c>
      <c r="R1347" s="11">
        <f t="shared" ref="R1347:R1410" si="128">IFERROR(E1347/L1347,0)</f>
        <v>53.571428571428569</v>
      </c>
      <c r="S1347" t="str">
        <f t="shared" ref="S1347:S1410" si="129">LEFT(N1347, SEARCH("/",N1347,1)-1)</f>
        <v>publishing</v>
      </c>
      <c r="T1347" t="str">
        <f t="shared" ref="T1347:T1410" si="130">RIGHT(N1347,LEN(N1347)-SEARCH("/",N1347))</f>
        <v>nonfiction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12">
        <f t="shared" si="127"/>
        <v>41421.867488425924</v>
      </c>
      <c r="Q1348" s="12">
        <f t="shared" ref="Q1348:Q1411" si="131">(((I1348/60)/60)/24)+DATE(1970,1,1)+(-5/24)</f>
        <v>41451.867488425924</v>
      </c>
      <c r="R1348" s="11">
        <f t="shared" si="128"/>
        <v>48.449664429530202</v>
      </c>
      <c r="S1348" t="str">
        <f t="shared" si="129"/>
        <v>publishing</v>
      </c>
      <c r="T1348" t="str">
        <f t="shared" si="130"/>
        <v>nonfiction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12">
        <f t="shared" si="127"/>
        <v>42040.429687499993</v>
      </c>
      <c r="Q1349" s="12">
        <f t="shared" si="131"/>
        <v>42070.429687499993</v>
      </c>
      <c r="R1349" s="11">
        <f t="shared" si="128"/>
        <v>82.41935483870968</v>
      </c>
      <c r="S1349" t="str">
        <f t="shared" si="129"/>
        <v>publishing</v>
      </c>
      <c r="T1349" t="str">
        <f t="shared" si="130"/>
        <v>nonfiction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12">
        <f t="shared" si="127"/>
        <v>41963.29783564814</v>
      </c>
      <c r="Q1350" s="12">
        <f t="shared" si="131"/>
        <v>41991.29783564814</v>
      </c>
      <c r="R1350" s="11">
        <f t="shared" si="128"/>
        <v>230.19230769230768</v>
      </c>
      <c r="S1350" t="str">
        <f t="shared" si="129"/>
        <v>publishing</v>
      </c>
      <c r="T1350" t="str">
        <f t="shared" si="130"/>
        <v>nonfiction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12">
        <f t="shared" si="127"/>
        <v>42317.124247685184</v>
      </c>
      <c r="Q1351" s="12">
        <f t="shared" si="131"/>
        <v>42354.082638888889</v>
      </c>
      <c r="R1351" s="11">
        <f t="shared" si="128"/>
        <v>59.360465116279073</v>
      </c>
      <c r="S1351" t="str">
        <f t="shared" si="129"/>
        <v>publishing</v>
      </c>
      <c r="T1351" t="str">
        <f t="shared" si="130"/>
        <v>nonfiction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12">
        <f t="shared" si="127"/>
        <v>42333.804791666662</v>
      </c>
      <c r="Q1352" s="12">
        <f t="shared" si="131"/>
        <v>42363.804791666662</v>
      </c>
      <c r="R1352" s="11">
        <f t="shared" si="128"/>
        <v>66.698717948717942</v>
      </c>
      <c r="S1352" t="str">
        <f t="shared" si="129"/>
        <v>publishing</v>
      </c>
      <c r="T1352" t="str">
        <f t="shared" si="130"/>
        <v>nonfiction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12">
        <f t="shared" si="127"/>
        <v>42382.531759259255</v>
      </c>
      <c r="Q1353" s="12">
        <f t="shared" si="131"/>
        <v>42412.531759259255</v>
      </c>
      <c r="R1353" s="11">
        <f t="shared" si="128"/>
        <v>168.77500000000001</v>
      </c>
      <c r="S1353" t="str">
        <f t="shared" si="129"/>
        <v>publishing</v>
      </c>
      <c r="T1353" t="str">
        <f t="shared" si="130"/>
        <v>nonfiction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12">
        <f t="shared" si="127"/>
        <v>42200.369976851849</v>
      </c>
      <c r="Q1354" s="12">
        <f t="shared" si="131"/>
        <v>42251.957638888889</v>
      </c>
      <c r="R1354" s="11">
        <f t="shared" si="128"/>
        <v>59.973568281938327</v>
      </c>
      <c r="S1354" t="str">
        <f t="shared" si="129"/>
        <v>publishing</v>
      </c>
      <c r="T1354" t="str">
        <f t="shared" si="130"/>
        <v>nonfiction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12">
        <f t="shared" si="127"/>
        <v>41308.909583333334</v>
      </c>
      <c r="Q1355" s="12">
        <f t="shared" si="131"/>
        <v>41343.791666666664</v>
      </c>
      <c r="R1355" s="11">
        <f t="shared" si="128"/>
        <v>31.80952380952381</v>
      </c>
      <c r="S1355" t="str">
        <f t="shared" si="129"/>
        <v>publishing</v>
      </c>
      <c r="T1355" t="str">
        <f t="shared" si="130"/>
        <v>nonfiction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12">
        <f t="shared" si="127"/>
        <v>42502.599293981482</v>
      </c>
      <c r="Q1356" s="12">
        <f t="shared" si="131"/>
        <v>42532.599293981482</v>
      </c>
      <c r="R1356" s="11">
        <f t="shared" si="128"/>
        <v>24.421875</v>
      </c>
      <c r="S1356" t="str">
        <f t="shared" si="129"/>
        <v>publishing</v>
      </c>
      <c r="T1356" t="str">
        <f t="shared" si="130"/>
        <v>nonfiction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12">
        <f t="shared" si="127"/>
        <v>41213.046354166661</v>
      </c>
      <c r="Q1357" s="12">
        <f t="shared" si="131"/>
        <v>41243.208333333328</v>
      </c>
      <c r="R1357" s="11">
        <f t="shared" si="128"/>
        <v>25.347107438016529</v>
      </c>
      <c r="S1357" t="str">
        <f t="shared" si="129"/>
        <v>publishing</v>
      </c>
      <c r="T1357" t="str">
        <f t="shared" si="130"/>
        <v>nonfiction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12">
        <f t="shared" si="127"/>
        <v>41429.830555555556</v>
      </c>
      <c r="Q1358" s="12">
        <f t="shared" si="131"/>
        <v>41459.830555555556</v>
      </c>
      <c r="R1358" s="11">
        <f t="shared" si="128"/>
        <v>71.443218390804603</v>
      </c>
      <c r="S1358" t="str">
        <f t="shared" si="129"/>
        <v>publishing</v>
      </c>
      <c r="T1358" t="str">
        <f t="shared" si="130"/>
        <v>nonfiction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12">
        <f t="shared" si="127"/>
        <v>41304.753900462958</v>
      </c>
      <c r="Q1359" s="12">
        <f t="shared" si="131"/>
        <v>41334.040972222218</v>
      </c>
      <c r="R1359" s="11">
        <f t="shared" si="128"/>
        <v>38.553846153846152</v>
      </c>
      <c r="S1359" t="str">
        <f t="shared" si="129"/>
        <v>publishing</v>
      </c>
      <c r="T1359" t="str">
        <f t="shared" si="130"/>
        <v>nonfiction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12">
        <f t="shared" si="127"/>
        <v>40689.362534722219</v>
      </c>
      <c r="Q1360" s="12">
        <f t="shared" si="131"/>
        <v>40719.362534722219</v>
      </c>
      <c r="R1360" s="11">
        <f t="shared" si="128"/>
        <v>68.367346938775512</v>
      </c>
      <c r="S1360" t="str">
        <f t="shared" si="129"/>
        <v>publishing</v>
      </c>
      <c r="T1360" t="str">
        <f t="shared" si="130"/>
        <v>nonfiction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12">
        <f t="shared" si="127"/>
        <v>40668.606365740736</v>
      </c>
      <c r="Q1361" s="12">
        <f t="shared" si="131"/>
        <v>40730.606365740736</v>
      </c>
      <c r="R1361" s="11">
        <f t="shared" si="128"/>
        <v>40.210526315789473</v>
      </c>
      <c r="S1361" t="str">
        <f t="shared" si="129"/>
        <v>publishing</v>
      </c>
      <c r="T1361" t="str">
        <f t="shared" si="130"/>
        <v>nonfiction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12">
        <f t="shared" si="127"/>
        <v>41095.692361111105</v>
      </c>
      <c r="Q1362" s="12">
        <f t="shared" si="131"/>
        <v>41123.692361111105</v>
      </c>
      <c r="R1362" s="11">
        <f t="shared" si="128"/>
        <v>32.074074074074076</v>
      </c>
      <c r="S1362" t="str">
        <f t="shared" si="129"/>
        <v>publishing</v>
      </c>
      <c r="T1362" t="str">
        <f t="shared" si="130"/>
        <v>nonfiction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12">
        <f t="shared" si="127"/>
        <v>41781.508935185186</v>
      </c>
      <c r="Q1363" s="12">
        <f t="shared" si="131"/>
        <v>41811.508935185186</v>
      </c>
      <c r="R1363" s="11">
        <f t="shared" si="128"/>
        <v>28.632575757575758</v>
      </c>
      <c r="S1363" t="str">
        <f t="shared" si="129"/>
        <v>publishing</v>
      </c>
      <c r="T1363" t="str">
        <f t="shared" si="130"/>
        <v>nonfiction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12">
        <f t="shared" si="127"/>
        <v>41464.726053240738</v>
      </c>
      <c r="Q1364" s="12">
        <f t="shared" si="131"/>
        <v>41524.726053240738</v>
      </c>
      <c r="R1364" s="11">
        <f t="shared" si="128"/>
        <v>43.64</v>
      </c>
      <c r="S1364" t="str">
        <f t="shared" si="129"/>
        <v>publishing</v>
      </c>
      <c r="T1364" t="str">
        <f t="shared" si="130"/>
        <v>nonfiction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12">
        <f t="shared" si="127"/>
        <v>42396.635729166665</v>
      </c>
      <c r="Q1365" s="12">
        <f t="shared" si="131"/>
        <v>42415.124305555553</v>
      </c>
      <c r="R1365" s="11">
        <f t="shared" si="128"/>
        <v>40</v>
      </c>
      <c r="S1365" t="str">
        <f t="shared" si="129"/>
        <v>publishing</v>
      </c>
      <c r="T1365" t="str">
        <f t="shared" si="130"/>
        <v>nonfiction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12">
        <f t="shared" si="127"/>
        <v>41951.487337962957</v>
      </c>
      <c r="Q1366" s="12">
        <f t="shared" si="131"/>
        <v>42011.487337962964</v>
      </c>
      <c r="R1366" s="11">
        <f t="shared" si="128"/>
        <v>346.04166666666669</v>
      </c>
      <c r="S1366" t="str">
        <f t="shared" si="129"/>
        <v>music</v>
      </c>
      <c r="T1366" t="str">
        <f t="shared" si="130"/>
        <v>rock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12">
        <f t="shared" si="127"/>
        <v>42049.524907407402</v>
      </c>
      <c r="Q1367" s="12">
        <f t="shared" si="131"/>
        <v>42079.483240740738</v>
      </c>
      <c r="R1367" s="11">
        <f t="shared" si="128"/>
        <v>81.739130434782609</v>
      </c>
      <c r="S1367" t="str">
        <f t="shared" si="129"/>
        <v>music</v>
      </c>
      <c r="T1367" t="str">
        <f t="shared" si="130"/>
        <v>rock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12">
        <f t="shared" si="127"/>
        <v>41924.787766203699</v>
      </c>
      <c r="Q1368" s="12">
        <f t="shared" si="131"/>
        <v>41969.829432870371</v>
      </c>
      <c r="R1368" s="11">
        <f t="shared" si="128"/>
        <v>64.535306122448986</v>
      </c>
      <c r="S1368" t="str">
        <f t="shared" si="129"/>
        <v>music</v>
      </c>
      <c r="T1368" t="str">
        <f t="shared" si="130"/>
        <v>rock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12">
        <f t="shared" si="127"/>
        <v>42291.794560185182</v>
      </c>
      <c r="Q1369" s="12">
        <f t="shared" si="131"/>
        <v>42321.836226851847</v>
      </c>
      <c r="R1369" s="11">
        <f t="shared" si="128"/>
        <v>63.477777777777774</v>
      </c>
      <c r="S1369" t="str">
        <f t="shared" si="129"/>
        <v>music</v>
      </c>
      <c r="T1369" t="str">
        <f t="shared" si="130"/>
        <v>rock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12">
        <f t="shared" si="127"/>
        <v>42145.982569444437</v>
      </c>
      <c r="Q1370" s="12">
        <f t="shared" si="131"/>
        <v>42169.982569444437</v>
      </c>
      <c r="R1370" s="11">
        <f t="shared" si="128"/>
        <v>63.620689655172413</v>
      </c>
      <c r="S1370" t="str">
        <f t="shared" si="129"/>
        <v>music</v>
      </c>
      <c r="T1370" t="str">
        <f t="shared" si="130"/>
        <v>rock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12">
        <f t="shared" si="127"/>
        <v>41710.385949074072</v>
      </c>
      <c r="Q1371" s="12">
        <f t="shared" si="131"/>
        <v>41740.385949074072</v>
      </c>
      <c r="R1371" s="11">
        <f t="shared" si="128"/>
        <v>83.967068965517228</v>
      </c>
      <c r="S1371" t="str">
        <f t="shared" si="129"/>
        <v>music</v>
      </c>
      <c r="T1371" t="str">
        <f t="shared" si="130"/>
        <v>rock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12">
        <f t="shared" si="127"/>
        <v>41547.795023148145</v>
      </c>
      <c r="Q1372" s="12">
        <f t="shared" si="131"/>
        <v>41562.795023148145</v>
      </c>
      <c r="R1372" s="11">
        <f t="shared" si="128"/>
        <v>77.75</v>
      </c>
      <c r="S1372" t="str">
        <f t="shared" si="129"/>
        <v>music</v>
      </c>
      <c r="T1372" t="str">
        <f t="shared" si="130"/>
        <v>rock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12">
        <f t="shared" si="127"/>
        <v>42101.550254629627</v>
      </c>
      <c r="Q1373" s="12">
        <f t="shared" si="131"/>
        <v>42131.550254629627</v>
      </c>
      <c r="R1373" s="11">
        <f t="shared" si="128"/>
        <v>107.07142857142857</v>
      </c>
      <c r="S1373" t="str">
        <f t="shared" si="129"/>
        <v>music</v>
      </c>
      <c r="T1373" t="str">
        <f t="shared" si="130"/>
        <v>rock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12">
        <f t="shared" si="127"/>
        <v>41072.53162037037</v>
      </c>
      <c r="Q1374" s="12">
        <f t="shared" si="131"/>
        <v>41102.53162037037</v>
      </c>
      <c r="R1374" s="11">
        <f t="shared" si="128"/>
        <v>38.75</v>
      </c>
      <c r="S1374" t="str">
        <f t="shared" si="129"/>
        <v>music</v>
      </c>
      <c r="T1374" t="str">
        <f t="shared" si="130"/>
        <v>rock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12">
        <f t="shared" si="127"/>
        <v>42704.743437499994</v>
      </c>
      <c r="Q1375" s="12">
        <f t="shared" si="131"/>
        <v>42734.743437499994</v>
      </c>
      <c r="R1375" s="11">
        <f t="shared" si="128"/>
        <v>201.94230769230768</v>
      </c>
      <c r="S1375" t="str">
        <f t="shared" si="129"/>
        <v>music</v>
      </c>
      <c r="T1375" t="str">
        <f t="shared" si="130"/>
        <v>rock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12">
        <f t="shared" si="127"/>
        <v>42423.953564814808</v>
      </c>
      <c r="Q1376" s="12">
        <f t="shared" si="131"/>
        <v>42453.911898148144</v>
      </c>
      <c r="R1376" s="11">
        <f t="shared" si="128"/>
        <v>43.060606060606062</v>
      </c>
      <c r="S1376" t="str">
        <f t="shared" si="129"/>
        <v>music</v>
      </c>
      <c r="T1376" t="str">
        <f t="shared" si="130"/>
        <v>rock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12">
        <f t="shared" si="127"/>
        <v>42719.857858796291</v>
      </c>
      <c r="Q1377" s="12">
        <f t="shared" si="131"/>
        <v>42749.857858796291</v>
      </c>
      <c r="R1377" s="11">
        <f t="shared" si="128"/>
        <v>62.871559633027523</v>
      </c>
      <c r="S1377" t="str">
        <f t="shared" si="129"/>
        <v>music</v>
      </c>
      <c r="T1377" t="str">
        <f t="shared" si="130"/>
        <v>rock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12">
        <f t="shared" si="127"/>
        <v>42677.460717592585</v>
      </c>
      <c r="Q1378" s="12">
        <f t="shared" si="131"/>
        <v>42707.502384259256</v>
      </c>
      <c r="R1378" s="11">
        <f t="shared" si="128"/>
        <v>55.607142857142854</v>
      </c>
      <c r="S1378" t="str">
        <f t="shared" si="129"/>
        <v>music</v>
      </c>
      <c r="T1378" t="str">
        <f t="shared" si="130"/>
        <v>rock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12">
        <f t="shared" si="127"/>
        <v>42747.01122685185</v>
      </c>
      <c r="Q1379" s="12">
        <f t="shared" si="131"/>
        <v>42768.96597222222</v>
      </c>
      <c r="R1379" s="11">
        <f t="shared" si="128"/>
        <v>48.70967741935484</v>
      </c>
      <c r="S1379" t="str">
        <f t="shared" si="129"/>
        <v>music</v>
      </c>
      <c r="T1379" t="str">
        <f t="shared" si="130"/>
        <v>rock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12">
        <f t="shared" si="127"/>
        <v>42568.551041666658</v>
      </c>
      <c r="Q1380" s="12">
        <f t="shared" si="131"/>
        <v>42583.551041666658</v>
      </c>
      <c r="R1380" s="11">
        <f t="shared" si="128"/>
        <v>30.578947368421051</v>
      </c>
      <c r="S1380" t="str">
        <f t="shared" si="129"/>
        <v>music</v>
      </c>
      <c r="T1380" t="str">
        <f t="shared" si="130"/>
        <v>rock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12">
        <f t="shared" si="127"/>
        <v>42130.28328703704</v>
      </c>
      <c r="Q1381" s="12">
        <f t="shared" si="131"/>
        <v>42160.28328703704</v>
      </c>
      <c r="R1381" s="11">
        <f t="shared" si="128"/>
        <v>73.907284768211923</v>
      </c>
      <c r="S1381" t="str">
        <f t="shared" si="129"/>
        <v>music</v>
      </c>
      <c r="T1381" t="str">
        <f t="shared" si="130"/>
        <v>rock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12">
        <f t="shared" si="127"/>
        <v>42141.554467592585</v>
      </c>
      <c r="Q1382" s="12">
        <f t="shared" si="131"/>
        <v>42163.874999999993</v>
      </c>
      <c r="R1382" s="11">
        <f t="shared" si="128"/>
        <v>21.2</v>
      </c>
      <c r="S1382" t="str">
        <f t="shared" si="129"/>
        <v>music</v>
      </c>
      <c r="T1382" t="str">
        <f t="shared" si="130"/>
        <v>rock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12">
        <f t="shared" si="127"/>
        <v>42703.006076388883</v>
      </c>
      <c r="Q1383" s="12">
        <f t="shared" si="131"/>
        <v>42733.006076388883</v>
      </c>
      <c r="R1383" s="11">
        <f t="shared" si="128"/>
        <v>73.356164383561648</v>
      </c>
      <c r="S1383" t="str">
        <f t="shared" si="129"/>
        <v>music</v>
      </c>
      <c r="T1383" t="str">
        <f t="shared" si="130"/>
        <v>rock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12">
        <f t="shared" si="127"/>
        <v>41370.591851851852</v>
      </c>
      <c r="Q1384" s="12">
        <f t="shared" si="131"/>
        <v>41400.591851851852</v>
      </c>
      <c r="R1384" s="11">
        <f t="shared" si="128"/>
        <v>56.412162162162161</v>
      </c>
      <c r="S1384" t="str">
        <f t="shared" si="129"/>
        <v>music</v>
      </c>
      <c r="T1384" t="str">
        <f t="shared" si="130"/>
        <v>rock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12">
        <f t="shared" si="127"/>
        <v>42706.866643518515</v>
      </c>
      <c r="Q1385" s="12">
        <f t="shared" si="131"/>
        <v>42726.866643518515</v>
      </c>
      <c r="R1385" s="11">
        <f t="shared" si="128"/>
        <v>50.247311827956992</v>
      </c>
      <c r="S1385" t="str">
        <f t="shared" si="129"/>
        <v>music</v>
      </c>
      <c r="T1385" t="str">
        <f t="shared" si="130"/>
        <v>rock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12">
        <f t="shared" si="127"/>
        <v>42160.526874999996</v>
      </c>
      <c r="Q1386" s="12">
        <f t="shared" si="131"/>
        <v>42190.526874999996</v>
      </c>
      <c r="R1386" s="11">
        <f t="shared" si="128"/>
        <v>68.936507936507937</v>
      </c>
      <c r="S1386" t="str">
        <f t="shared" si="129"/>
        <v>music</v>
      </c>
      <c r="T1386" t="str">
        <f t="shared" si="130"/>
        <v>rock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12">
        <f t="shared" si="127"/>
        <v>42433.480567129627</v>
      </c>
      <c r="Q1387" s="12">
        <f t="shared" si="131"/>
        <v>42489.299305555549</v>
      </c>
      <c r="R1387" s="11">
        <f t="shared" si="128"/>
        <v>65.914104477611943</v>
      </c>
      <c r="S1387" t="str">
        <f t="shared" si="129"/>
        <v>music</v>
      </c>
      <c r="T1387" t="str">
        <f t="shared" si="130"/>
        <v>rock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12">
        <f t="shared" si="127"/>
        <v>42184.438530092586</v>
      </c>
      <c r="Q1388" s="12">
        <f t="shared" si="131"/>
        <v>42214.438530092586</v>
      </c>
      <c r="R1388" s="11">
        <f t="shared" si="128"/>
        <v>62.5</v>
      </c>
      <c r="S1388" t="str">
        <f t="shared" si="129"/>
        <v>music</v>
      </c>
      <c r="T1388" t="str">
        <f t="shared" si="130"/>
        <v>rock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12">
        <f t="shared" si="127"/>
        <v>42126.712905092594</v>
      </c>
      <c r="Q1389" s="12">
        <f t="shared" si="131"/>
        <v>42157.979166666664</v>
      </c>
      <c r="R1389" s="11">
        <f t="shared" si="128"/>
        <v>70.064102564102569</v>
      </c>
      <c r="S1389" t="str">
        <f t="shared" si="129"/>
        <v>music</v>
      </c>
      <c r="T1389" t="str">
        <f t="shared" si="130"/>
        <v>rock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12">
        <f t="shared" si="127"/>
        <v>42634.406446759262</v>
      </c>
      <c r="Q1390" s="12">
        <f t="shared" si="131"/>
        <v>42660.468055555553</v>
      </c>
      <c r="R1390" s="11">
        <f t="shared" si="128"/>
        <v>60.181874999999998</v>
      </c>
      <c r="S1390" t="str">
        <f t="shared" si="129"/>
        <v>music</v>
      </c>
      <c r="T1390" t="str">
        <f t="shared" si="130"/>
        <v>rock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12">
        <f t="shared" si="127"/>
        <v>42565.272650462961</v>
      </c>
      <c r="Q1391" s="12">
        <f t="shared" si="131"/>
        <v>42595.272650462961</v>
      </c>
      <c r="R1391" s="11">
        <f t="shared" si="128"/>
        <v>21.382352941176471</v>
      </c>
      <c r="S1391" t="str">
        <f t="shared" si="129"/>
        <v>music</v>
      </c>
      <c r="T1391" t="str">
        <f t="shared" si="130"/>
        <v>rock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12">
        <f t="shared" si="127"/>
        <v>42087.594976851848</v>
      </c>
      <c r="Q1392" s="12">
        <f t="shared" si="131"/>
        <v>42121.508333333331</v>
      </c>
      <c r="R1392" s="11">
        <f t="shared" si="128"/>
        <v>160.78947368421052</v>
      </c>
      <c r="S1392" t="str">
        <f t="shared" si="129"/>
        <v>music</v>
      </c>
      <c r="T1392" t="str">
        <f t="shared" si="130"/>
        <v>rock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12">
        <f t="shared" si="127"/>
        <v>42193.442337962959</v>
      </c>
      <c r="Q1393" s="12">
        <f t="shared" si="131"/>
        <v>42237.999305555553</v>
      </c>
      <c r="R1393" s="11">
        <f t="shared" si="128"/>
        <v>42.384615384615387</v>
      </c>
      <c r="S1393" t="str">
        <f t="shared" si="129"/>
        <v>music</v>
      </c>
      <c r="T1393" t="str">
        <f t="shared" si="130"/>
        <v>rock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12">
        <f t="shared" si="127"/>
        <v>42400.946597222217</v>
      </c>
      <c r="Q1394" s="12">
        <f t="shared" si="131"/>
        <v>42431.946597222217</v>
      </c>
      <c r="R1394" s="11">
        <f t="shared" si="128"/>
        <v>27.317307692307693</v>
      </c>
      <c r="S1394" t="str">
        <f t="shared" si="129"/>
        <v>music</v>
      </c>
      <c r="T1394" t="str">
        <f t="shared" si="130"/>
        <v>rock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12">
        <f t="shared" si="127"/>
        <v>42553.473645833328</v>
      </c>
      <c r="Q1395" s="12">
        <f t="shared" si="131"/>
        <v>42583.473645833328</v>
      </c>
      <c r="R1395" s="11">
        <f t="shared" si="128"/>
        <v>196.82692307692307</v>
      </c>
      <c r="S1395" t="str">
        <f t="shared" si="129"/>
        <v>music</v>
      </c>
      <c r="T1395" t="str">
        <f t="shared" si="130"/>
        <v>rock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12">
        <f t="shared" si="127"/>
        <v>42751.936643518515</v>
      </c>
      <c r="Q1396" s="12">
        <f t="shared" si="131"/>
        <v>42794.916666666664</v>
      </c>
      <c r="R1396" s="11">
        <f t="shared" si="128"/>
        <v>53.882352941176471</v>
      </c>
      <c r="S1396" t="str">
        <f t="shared" si="129"/>
        <v>music</v>
      </c>
      <c r="T1396" t="str">
        <f t="shared" si="130"/>
        <v>rock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12">
        <f t="shared" si="127"/>
        <v>42719.700011574074</v>
      </c>
      <c r="Q1397" s="12">
        <f t="shared" si="131"/>
        <v>42749.700011574074</v>
      </c>
      <c r="R1397" s="11">
        <f t="shared" si="128"/>
        <v>47.756097560975611</v>
      </c>
      <c r="S1397" t="str">
        <f t="shared" si="129"/>
        <v>music</v>
      </c>
      <c r="T1397" t="str">
        <f t="shared" si="130"/>
        <v>rock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12">
        <f t="shared" si="127"/>
        <v>42018.790300925924</v>
      </c>
      <c r="Q1398" s="12">
        <f t="shared" si="131"/>
        <v>42048.790300925924</v>
      </c>
      <c r="R1398" s="11">
        <f t="shared" si="128"/>
        <v>88.191780821917803</v>
      </c>
      <c r="S1398" t="str">
        <f t="shared" si="129"/>
        <v>music</v>
      </c>
      <c r="T1398" t="str">
        <f t="shared" si="130"/>
        <v>rock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12">
        <f t="shared" si="127"/>
        <v>42640.709606481476</v>
      </c>
      <c r="Q1399" s="12">
        <f t="shared" si="131"/>
        <v>42670.679861111108</v>
      </c>
      <c r="R1399" s="11">
        <f t="shared" si="128"/>
        <v>72.056962025316452</v>
      </c>
      <c r="S1399" t="str">
        <f t="shared" si="129"/>
        <v>music</v>
      </c>
      <c r="T1399" t="str">
        <f t="shared" si="130"/>
        <v>rock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12">
        <f t="shared" si="127"/>
        <v>42526.665902777771</v>
      </c>
      <c r="Q1400" s="12">
        <f t="shared" si="131"/>
        <v>42556.665902777771</v>
      </c>
      <c r="R1400" s="11">
        <f t="shared" si="128"/>
        <v>74.246153846153845</v>
      </c>
      <c r="S1400" t="str">
        <f t="shared" si="129"/>
        <v>music</v>
      </c>
      <c r="T1400" t="str">
        <f t="shared" si="130"/>
        <v>rock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12">
        <f t="shared" si="127"/>
        <v>41888.795983796292</v>
      </c>
      <c r="Q1401" s="12">
        <f t="shared" si="131"/>
        <v>41918.795983796292</v>
      </c>
      <c r="R1401" s="11">
        <f t="shared" si="128"/>
        <v>61.701086956521742</v>
      </c>
      <c r="S1401" t="str">
        <f t="shared" si="129"/>
        <v>music</v>
      </c>
      <c r="T1401" t="str">
        <f t="shared" si="130"/>
        <v>rock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12">
        <f t="shared" si="127"/>
        <v>42498.132789351854</v>
      </c>
      <c r="Q1402" s="12">
        <f t="shared" si="131"/>
        <v>42533.020833333336</v>
      </c>
      <c r="R1402" s="11">
        <f t="shared" si="128"/>
        <v>17.235294117647058</v>
      </c>
      <c r="S1402" t="str">
        <f t="shared" si="129"/>
        <v>music</v>
      </c>
      <c r="T1402" t="str">
        <f t="shared" si="130"/>
        <v>rock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12">
        <f t="shared" si="127"/>
        <v>41399.787893518514</v>
      </c>
      <c r="Q1403" s="12">
        <f t="shared" si="131"/>
        <v>41420.787893518514</v>
      </c>
      <c r="R1403" s="11">
        <f t="shared" si="128"/>
        <v>51.720833333333331</v>
      </c>
      <c r="S1403" t="str">
        <f t="shared" si="129"/>
        <v>music</v>
      </c>
      <c r="T1403" t="str">
        <f t="shared" si="130"/>
        <v>rock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12">
        <f t="shared" si="127"/>
        <v>42064.845034722217</v>
      </c>
      <c r="Q1404" s="12">
        <f t="shared" si="131"/>
        <v>42124.80336805556</v>
      </c>
      <c r="R1404" s="11">
        <f t="shared" si="128"/>
        <v>24.150442477876105</v>
      </c>
      <c r="S1404" t="str">
        <f t="shared" si="129"/>
        <v>music</v>
      </c>
      <c r="T1404" t="str">
        <f t="shared" si="130"/>
        <v>rock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12">
        <f t="shared" si="127"/>
        <v>41450.854571759257</v>
      </c>
      <c r="Q1405" s="12">
        <f t="shared" si="131"/>
        <v>41480.854571759257</v>
      </c>
      <c r="R1405" s="11">
        <f t="shared" si="128"/>
        <v>62.166666666666664</v>
      </c>
      <c r="S1405" t="str">
        <f t="shared" si="129"/>
        <v>music</v>
      </c>
      <c r="T1405" t="str">
        <f t="shared" si="130"/>
        <v>rock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12">
        <f t="shared" si="127"/>
        <v>42032.30190972222</v>
      </c>
      <c r="Q1406" s="12">
        <f t="shared" si="131"/>
        <v>42057.30190972222</v>
      </c>
      <c r="R1406" s="11">
        <f t="shared" si="128"/>
        <v>48.2</v>
      </c>
      <c r="S1406" t="str">
        <f t="shared" si="129"/>
        <v>publishing</v>
      </c>
      <c r="T1406" t="str">
        <f t="shared" si="130"/>
        <v>translations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12">
        <f t="shared" si="127"/>
        <v>41941.472233796296</v>
      </c>
      <c r="Q1407" s="12">
        <f t="shared" si="131"/>
        <v>41971.51390046296</v>
      </c>
      <c r="R1407" s="11">
        <f t="shared" si="128"/>
        <v>6.1764705882352944</v>
      </c>
      <c r="S1407" t="str">
        <f t="shared" si="129"/>
        <v>publishing</v>
      </c>
      <c r="T1407" t="str">
        <f t="shared" si="130"/>
        <v>translations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12">
        <f t="shared" si="127"/>
        <v>42297.224618055552</v>
      </c>
      <c r="Q1408" s="12">
        <f t="shared" si="131"/>
        <v>42350.208333333336</v>
      </c>
      <c r="R1408" s="11">
        <f t="shared" si="128"/>
        <v>5</v>
      </c>
      <c r="S1408" t="str">
        <f t="shared" si="129"/>
        <v>publishing</v>
      </c>
      <c r="T1408" t="str">
        <f t="shared" si="130"/>
        <v>translations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12">
        <f t="shared" si="127"/>
        <v>41838.32844907407</v>
      </c>
      <c r="Q1409" s="12">
        <f t="shared" si="131"/>
        <v>41863.32844907407</v>
      </c>
      <c r="R1409" s="11">
        <f t="shared" si="128"/>
        <v>7.5</v>
      </c>
      <c r="S1409" t="str">
        <f t="shared" si="129"/>
        <v>publishing</v>
      </c>
      <c r="T1409" t="str">
        <f t="shared" si="130"/>
        <v>translations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12">
        <f t="shared" si="127"/>
        <v>42291.663842592585</v>
      </c>
      <c r="Q1410" s="12">
        <f t="shared" si="131"/>
        <v>42321.705509259256</v>
      </c>
      <c r="R1410" s="11">
        <f t="shared" si="128"/>
        <v>12</v>
      </c>
      <c r="S1410" t="str">
        <f t="shared" si="129"/>
        <v>publishing</v>
      </c>
      <c r="T1410" t="str">
        <f t="shared" si="130"/>
        <v>translations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((E1411/D1411)*100)</f>
        <v>0</v>
      </c>
      <c r="P1411" s="12">
        <f t="shared" ref="P1411:P1474" si="133">(((J1411/60)/60)/24)+DATE(1970,1,1)+(-5/24)</f>
        <v>41944.925173611111</v>
      </c>
      <c r="Q1411" s="12">
        <f t="shared" si="131"/>
        <v>42004.966840277775</v>
      </c>
      <c r="R1411" s="11">
        <f t="shared" ref="R1411:R1474" si="134">IFERROR(E1411/L1411,0)</f>
        <v>0</v>
      </c>
      <c r="S1411" t="str">
        <f t="shared" ref="S1411:S1474" si="135">LEFT(N1411, SEARCH("/",N1411,1)-1)</f>
        <v>publishing</v>
      </c>
      <c r="T1411" t="str">
        <f t="shared" ref="T1411:T1474" si="136">RIGHT(N1411,LEN(N1411)-SEARCH("/",N1411))</f>
        <v>translations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12">
        <f t="shared" si="133"/>
        <v>42479.110185185178</v>
      </c>
      <c r="Q1412" s="12">
        <f t="shared" ref="Q1412:Q1475" si="137">(((I1412/60)/60)/24)+DATE(1970,1,1)+(-5/24)</f>
        <v>42524.110185185178</v>
      </c>
      <c r="R1412" s="11">
        <f t="shared" si="134"/>
        <v>1</v>
      </c>
      <c r="S1412" t="str">
        <f t="shared" si="135"/>
        <v>publishing</v>
      </c>
      <c r="T1412" t="str">
        <f t="shared" si="136"/>
        <v>translations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12">
        <f t="shared" si="133"/>
        <v>42012.850694444445</v>
      </c>
      <c r="Q1413" s="12">
        <f t="shared" si="137"/>
        <v>42040.850694444445</v>
      </c>
      <c r="R1413" s="11">
        <f t="shared" si="134"/>
        <v>2.3333333333333335</v>
      </c>
      <c r="S1413" t="str">
        <f t="shared" si="135"/>
        <v>publishing</v>
      </c>
      <c r="T1413" t="str">
        <f t="shared" si="136"/>
        <v>translations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12">
        <f t="shared" si="133"/>
        <v>41946.855312499996</v>
      </c>
      <c r="Q1414" s="12">
        <f t="shared" si="137"/>
        <v>41976.855312499996</v>
      </c>
      <c r="R1414" s="11">
        <f t="shared" si="134"/>
        <v>24.615384615384617</v>
      </c>
      <c r="S1414" t="str">
        <f t="shared" si="135"/>
        <v>publishing</v>
      </c>
      <c r="T1414" t="str">
        <f t="shared" si="136"/>
        <v>translations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12">
        <f t="shared" si="133"/>
        <v>42360.228819444441</v>
      </c>
      <c r="Q1415" s="12">
        <f t="shared" si="137"/>
        <v>42420.228819444441</v>
      </c>
      <c r="R1415" s="11">
        <f t="shared" si="134"/>
        <v>100</v>
      </c>
      <c r="S1415" t="str">
        <f t="shared" si="135"/>
        <v>publishing</v>
      </c>
      <c r="T1415" t="str">
        <f t="shared" si="136"/>
        <v>translations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12">
        <f t="shared" si="133"/>
        <v>42708.044756944444</v>
      </c>
      <c r="Q1416" s="12">
        <f t="shared" si="137"/>
        <v>42738.044756944444</v>
      </c>
      <c r="R1416" s="11">
        <f t="shared" si="134"/>
        <v>1</v>
      </c>
      <c r="S1416" t="str">
        <f t="shared" si="135"/>
        <v>publishing</v>
      </c>
      <c r="T1416" t="str">
        <f t="shared" si="136"/>
        <v>translations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12">
        <f t="shared" si="133"/>
        <v>42192.467488425922</v>
      </c>
      <c r="Q1417" s="12">
        <f t="shared" si="137"/>
        <v>42232.467488425922</v>
      </c>
      <c r="R1417" s="11">
        <f t="shared" si="134"/>
        <v>88.888888888888886</v>
      </c>
      <c r="S1417" t="str">
        <f t="shared" si="135"/>
        <v>publishing</v>
      </c>
      <c r="T1417" t="str">
        <f t="shared" si="136"/>
        <v>translations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12">
        <f t="shared" si="133"/>
        <v>42299.717812499999</v>
      </c>
      <c r="Q1418" s="12">
        <f t="shared" si="137"/>
        <v>42329.759479166663</v>
      </c>
      <c r="R1418" s="11">
        <f t="shared" si="134"/>
        <v>0</v>
      </c>
      <c r="S1418" t="str">
        <f t="shared" si="135"/>
        <v>publishing</v>
      </c>
      <c r="T1418" t="str">
        <f t="shared" si="136"/>
        <v>translations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12">
        <f t="shared" si="133"/>
        <v>42231.941828703704</v>
      </c>
      <c r="Q1419" s="12">
        <f t="shared" si="137"/>
        <v>42262.257638888892</v>
      </c>
      <c r="R1419" s="11">
        <f t="shared" si="134"/>
        <v>27.5</v>
      </c>
      <c r="S1419" t="str">
        <f t="shared" si="135"/>
        <v>publishing</v>
      </c>
      <c r="T1419" t="str">
        <f t="shared" si="136"/>
        <v>translations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12">
        <f t="shared" si="133"/>
        <v>42395.248078703698</v>
      </c>
      <c r="Q1420" s="12">
        <f t="shared" si="137"/>
        <v>42425.248078703698</v>
      </c>
      <c r="R1420" s="11">
        <f t="shared" si="134"/>
        <v>6</v>
      </c>
      <c r="S1420" t="str">
        <f t="shared" si="135"/>
        <v>publishing</v>
      </c>
      <c r="T1420" t="str">
        <f t="shared" si="136"/>
        <v>translations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12">
        <f t="shared" si="133"/>
        <v>42622.24790509259</v>
      </c>
      <c r="Q1421" s="12">
        <f t="shared" si="137"/>
        <v>42652.24790509259</v>
      </c>
      <c r="R1421" s="11">
        <f t="shared" si="134"/>
        <v>44.5</v>
      </c>
      <c r="S1421" t="str">
        <f t="shared" si="135"/>
        <v>publishing</v>
      </c>
      <c r="T1421" t="str">
        <f t="shared" si="136"/>
        <v>translations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12">
        <f t="shared" si="133"/>
        <v>42524.459328703706</v>
      </c>
      <c r="Q1422" s="12">
        <f t="shared" si="137"/>
        <v>42549.459328703706</v>
      </c>
      <c r="R1422" s="11">
        <f t="shared" si="134"/>
        <v>1</v>
      </c>
      <c r="S1422" t="str">
        <f t="shared" si="135"/>
        <v>publishing</v>
      </c>
      <c r="T1422" t="str">
        <f t="shared" si="136"/>
        <v>translations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12">
        <f t="shared" si="133"/>
        <v>42013.707280092589</v>
      </c>
      <c r="Q1423" s="12">
        <f t="shared" si="137"/>
        <v>42043.707280092589</v>
      </c>
      <c r="R1423" s="11">
        <f t="shared" si="134"/>
        <v>100</v>
      </c>
      <c r="S1423" t="str">
        <f t="shared" si="135"/>
        <v>publishing</v>
      </c>
      <c r="T1423" t="str">
        <f t="shared" si="136"/>
        <v>translations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12">
        <f t="shared" si="133"/>
        <v>42604.031296296293</v>
      </c>
      <c r="Q1424" s="12">
        <f t="shared" si="137"/>
        <v>42634.031296296293</v>
      </c>
      <c r="R1424" s="11">
        <f t="shared" si="134"/>
        <v>13</v>
      </c>
      <c r="S1424" t="str">
        <f t="shared" si="135"/>
        <v>publishing</v>
      </c>
      <c r="T1424" t="str">
        <f t="shared" si="136"/>
        <v>translations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12">
        <f t="shared" si="133"/>
        <v>42340.151979166665</v>
      </c>
      <c r="Q1425" s="12">
        <f t="shared" si="137"/>
        <v>42370.151979166665</v>
      </c>
      <c r="R1425" s="11">
        <f t="shared" si="134"/>
        <v>100</v>
      </c>
      <c r="S1425" t="str">
        <f t="shared" si="135"/>
        <v>publishing</v>
      </c>
      <c r="T1425" t="str">
        <f t="shared" si="136"/>
        <v>translations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12">
        <f t="shared" si="133"/>
        <v>42676.509282407402</v>
      </c>
      <c r="Q1426" s="12">
        <f t="shared" si="137"/>
        <v>42689.550949074073</v>
      </c>
      <c r="R1426" s="11">
        <f t="shared" si="134"/>
        <v>109.07142857142857</v>
      </c>
      <c r="S1426" t="str">
        <f t="shared" si="135"/>
        <v>publishing</v>
      </c>
      <c r="T1426" t="str">
        <f t="shared" si="136"/>
        <v>translations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12">
        <f t="shared" si="133"/>
        <v>42092.923136574071</v>
      </c>
      <c r="Q1427" s="12">
        <f t="shared" si="137"/>
        <v>42122.923136574071</v>
      </c>
      <c r="R1427" s="11">
        <f t="shared" si="134"/>
        <v>0</v>
      </c>
      <c r="S1427" t="str">
        <f t="shared" si="135"/>
        <v>publishing</v>
      </c>
      <c r="T1427" t="str">
        <f t="shared" si="136"/>
        <v>translations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12">
        <f t="shared" si="133"/>
        <v>42180.181944444441</v>
      </c>
      <c r="Q1428" s="12">
        <f t="shared" si="137"/>
        <v>42240.181944444441</v>
      </c>
      <c r="R1428" s="11">
        <f t="shared" si="134"/>
        <v>0</v>
      </c>
      <c r="S1428" t="str">
        <f t="shared" si="135"/>
        <v>publishing</v>
      </c>
      <c r="T1428" t="str">
        <f t="shared" si="136"/>
        <v>translations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12">
        <f t="shared" si="133"/>
        <v>42601.643344907403</v>
      </c>
      <c r="Q1429" s="12">
        <f t="shared" si="137"/>
        <v>42631.643344907403</v>
      </c>
      <c r="R1429" s="11">
        <f t="shared" si="134"/>
        <v>104.75</v>
      </c>
      <c r="S1429" t="str">
        <f t="shared" si="135"/>
        <v>publishing</v>
      </c>
      <c r="T1429" t="str">
        <f t="shared" si="136"/>
        <v>translations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12">
        <f t="shared" si="133"/>
        <v>42432.171493055554</v>
      </c>
      <c r="Q1430" s="12">
        <f t="shared" si="137"/>
        <v>42462.129826388882</v>
      </c>
      <c r="R1430" s="11">
        <f t="shared" si="134"/>
        <v>15</v>
      </c>
      <c r="S1430" t="str">
        <f t="shared" si="135"/>
        <v>publishing</v>
      </c>
      <c r="T1430" t="str">
        <f t="shared" si="136"/>
        <v>translations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12">
        <f t="shared" si="133"/>
        <v>42073.852337962955</v>
      </c>
      <c r="Q1431" s="12">
        <f t="shared" si="137"/>
        <v>42103.852337962955</v>
      </c>
      <c r="R1431" s="11">
        <f t="shared" si="134"/>
        <v>0</v>
      </c>
      <c r="S1431" t="str">
        <f t="shared" si="135"/>
        <v>publishing</v>
      </c>
      <c r="T1431" t="str">
        <f t="shared" si="136"/>
        <v>translations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12">
        <f t="shared" si="133"/>
        <v>41961.605185185181</v>
      </c>
      <c r="Q1432" s="12">
        <f t="shared" si="137"/>
        <v>41992.605185185181</v>
      </c>
      <c r="R1432" s="11">
        <f t="shared" si="134"/>
        <v>80.599999999999994</v>
      </c>
      <c r="S1432" t="str">
        <f t="shared" si="135"/>
        <v>publishing</v>
      </c>
      <c r="T1432" t="str">
        <f t="shared" si="136"/>
        <v>translations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12">
        <f t="shared" si="133"/>
        <v>42304.002499999995</v>
      </c>
      <c r="Q1433" s="12">
        <f t="shared" si="137"/>
        <v>42334.044166666667</v>
      </c>
      <c r="R1433" s="11">
        <f t="shared" si="134"/>
        <v>115.55319148936171</v>
      </c>
      <c r="S1433" t="str">
        <f t="shared" si="135"/>
        <v>publishing</v>
      </c>
      <c r="T1433" t="str">
        <f t="shared" si="136"/>
        <v>translations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12">
        <f t="shared" si="133"/>
        <v>42175.572083333333</v>
      </c>
      <c r="Q1434" s="12">
        <f t="shared" si="137"/>
        <v>42205.572083333333</v>
      </c>
      <c r="R1434" s="11">
        <f t="shared" si="134"/>
        <v>0</v>
      </c>
      <c r="S1434" t="str">
        <f t="shared" si="135"/>
        <v>publishing</v>
      </c>
      <c r="T1434" t="str">
        <f t="shared" si="136"/>
        <v>translations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12">
        <f t="shared" si="133"/>
        <v>42673.417534722219</v>
      </c>
      <c r="Q1435" s="12">
        <f t="shared" si="137"/>
        <v>42714.249999999993</v>
      </c>
      <c r="R1435" s="11">
        <f t="shared" si="134"/>
        <v>80.5</v>
      </c>
      <c r="S1435" t="str">
        <f t="shared" si="135"/>
        <v>publishing</v>
      </c>
      <c r="T1435" t="str">
        <f t="shared" si="136"/>
        <v>translations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12">
        <f t="shared" si="133"/>
        <v>42142.558773148143</v>
      </c>
      <c r="Q1436" s="12">
        <f t="shared" si="137"/>
        <v>42163.416666666664</v>
      </c>
      <c r="R1436" s="11">
        <f t="shared" si="134"/>
        <v>744.5454545454545</v>
      </c>
      <c r="S1436" t="str">
        <f t="shared" si="135"/>
        <v>publishing</v>
      </c>
      <c r="T1436" t="str">
        <f t="shared" si="136"/>
        <v>translations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12">
        <f t="shared" si="133"/>
        <v>42258.57199074074</v>
      </c>
      <c r="Q1437" s="12">
        <f t="shared" si="137"/>
        <v>42288.57199074074</v>
      </c>
      <c r="R1437" s="11">
        <f t="shared" si="134"/>
        <v>7.5</v>
      </c>
      <c r="S1437" t="str">
        <f t="shared" si="135"/>
        <v>publishing</v>
      </c>
      <c r="T1437" t="str">
        <f t="shared" si="136"/>
        <v>translations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12">
        <f t="shared" si="133"/>
        <v>42391.141863425924</v>
      </c>
      <c r="Q1438" s="12">
        <f t="shared" si="137"/>
        <v>42421.141863425924</v>
      </c>
      <c r="R1438" s="11">
        <f t="shared" si="134"/>
        <v>38.5</v>
      </c>
      <c r="S1438" t="str">
        <f t="shared" si="135"/>
        <v>publishing</v>
      </c>
      <c r="T1438" t="str">
        <f t="shared" si="136"/>
        <v>translations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12">
        <f t="shared" si="133"/>
        <v>41796.32336805555</v>
      </c>
      <c r="Q1439" s="12">
        <f t="shared" si="137"/>
        <v>41832.999305555553</v>
      </c>
      <c r="R1439" s="11">
        <f t="shared" si="134"/>
        <v>36.68181818181818</v>
      </c>
      <c r="S1439" t="str">
        <f t="shared" si="135"/>
        <v>publishing</v>
      </c>
      <c r="T1439" t="str">
        <f t="shared" si="136"/>
        <v>translations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12">
        <f t="shared" si="133"/>
        <v>42457.663182870368</v>
      </c>
      <c r="Q1440" s="12">
        <f t="shared" si="137"/>
        <v>42487.371527777774</v>
      </c>
      <c r="R1440" s="11">
        <f t="shared" si="134"/>
        <v>75</v>
      </c>
      <c r="S1440" t="str">
        <f t="shared" si="135"/>
        <v>publishing</v>
      </c>
      <c r="T1440" t="str">
        <f t="shared" si="136"/>
        <v>translations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12">
        <f t="shared" si="133"/>
        <v>42040.621539351843</v>
      </c>
      <c r="Q1441" s="12">
        <f t="shared" si="137"/>
        <v>42070.621539351843</v>
      </c>
      <c r="R1441" s="11">
        <f t="shared" si="134"/>
        <v>30</v>
      </c>
      <c r="S1441" t="str">
        <f t="shared" si="135"/>
        <v>publishing</v>
      </c>
      <c r="T1441" t="str">
        <f t="shared" si="136"/>
        <v>translations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12">
        <f t="shared" si="133"/>
        <v>42486.540081018517</v>
      </c>
      <c r="Q1442" s="12">
        <f t="shared" si="137"/>
        <v>42516.540081018517</v>
      </c>
      <c r="R1442" s="11">
        <f t="shared" si="134"/>
        <v>1</v>
      </c>
      <c r="S1442" t="str">
        <f t="shared" si="135"/>
        <v>publishing</v>
      </c>
      <c r="T1442" t="str">
        <f t="shared" si="136"/>
        <v>translations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12">
        <f t="shared" si="133"/>
        <v>42198.557511574072</v>
      </c>
      <c r="Q1443" s="12">
        <f t="shared" si="137"/>
        <v>42258.557511574072</v>
      </c>
      <c r="R1443" s="11">
        <f t="shared" si="134"/>
        <v>673.33333333333337</v>
      </c>
      <c r="S1443" t="str">
        <f t="shared" si="135"/>
        <v>publishing</v>
      </c>
      <c r="T1443" t="str">
        <f t="shared" si="136"/>
        <v>translations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12">
        <f t="shared" si="133"/>
        <v>42485.437013888884</v>
      </c>
      <c r="Q1444" s="12">
        <f t="shared" si="137"/>
        <v>42515.437013888884</v>
      </c>
      <c r="R1444" s="11">
        <f t="shared" si="134"/>
        <v>0</v>
      </c>
      <c r="S1444" t="str">
        <f t="shared" si="135"/>
        <v>publishing</v>
      </c>
      <c r="T1444" t="str">
        <f t="shared" si="136"/>
        <v>translations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12">
        <f t="shared" si="133"/>
        <v>42707.71769675926</v>
      </c>
      <c r="Q1445" s="12">
        <f t="shared" si="137"/>
        <v>42737.71769675926</v>
      </c>
      <c r="R1445" s="11">
        <f t="shared" si="134"/>
        <v>0</v>
      </c>
      <c r="S1445" t="str">
        <f t="shared" si="135"/>
        <v>publishing</v>
      </c>
      <c r="T1445" t="str">
        <f t="shared" si="136"/>
        <v>translations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12">
        <f t="shared" si="133"/>
        <v>42199.665069444447</v>
      </c>
      <c r="Q1446" s="12">
        <f t="shared" si="137"/>
        <v>42259.665069444447</v>
      </c>
      <c r="R1446" s="11">
        <f t="shared" si="134"/>
        <v>0</v>
      </c>
      <c r="S1446" t="str">
        <f t="shared" si="135"/>
        <v>publishing</v>
      </c>
      <c r="T1446" t="str">
        <f t="shared" si="136"/>
        <v>translations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12">
        <f t="shared" si="133"/>
        <v>42139.333969907406</v>
      </c>
      <c r="Q1447" s="12">
        <f t="shared" si="137"/>
        <v>42169.333969907406</v>
      </c>
      <c r="R1447" s="11">
        <f t="shared" si="134"/>
        <v>0</v>
      </c>
      <c r="S1447" t="str">
        <f t="shared" si="135"/>
        <v>publishing</v>
      </c>
      <c r="T1447" t="str">
        <f t="shared" si="136"/>
        <v>translations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12">
        <f t="shared" si="133"/>
        <v>42461.239328703705</v>
      </c>
      <c r="Q1448" s="12">
        <f t="shared" si="137"/>
        <v>42481.239328703705</v>
      </c>
      <c r="R1448" s="11">
        <f t="shared" si="134"/>
        <v>0</v>
      </c>
      <c r="S1448" t="str">
        <f t="shared" si="135"/>
        <v>publishing</v>
      </c>
      <c r="T1448" t="str">
        <f t="shared" si="136"/>
        <v>translations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12">
        <f t="shared" si="133"/>
        <v>42529.52238425926</v>
      </c>
      <c r="Q1449" s="12">
        <f t="shared" si="137"/>
        <v>42559.52238425926</v>
      </c>
      <c r="R1449" s="11">
        <f t="shared" si="134"/>
        <v>25</v>
      </c>
      <c r="S1449" t="str">
        <f t="shared" si="135"/>
        <v>publishing</v>
      </c>
      <c r="T1449" t="str">
        <f t="shared" si="136"/>
        <v>translations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12">
        <f t="shared" si="133"/>
        <v>42115.728217592587</v>
      </c>
      <c r="Q1450" s="12">
        <f t="shared" si="137"/>
        <v>42146.017361111109</v>
      </c>
      <c r="R1450" s="11">
        <f t="shared" si="134"/>
        <v>0</v>
      </c>
      <c r="S1450" t="str">
        <f t="shared" si="135"/>
        <v>publishing</v>
      </c>
      <c r="T1450" t="str">
        <f t="shared" si="136"/>
        <v>translations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12">
        <f t="shared" si="133"/>
        <v>42086.603067129625</v>
      </c>
      <c r="Q1451" s="12">
        <f t="shared" si="137"/>
        <v>42134.603067129625</v>
      </c>
      <c r="R1451" s="11">
        <f t="shared" si="134"/>
        <v>0</v>
      </c>
      <c r="S1451" t="str">
        <f t="shared" si="135"/>
        <v>publishing</v>
      </c>
      <c r="T1451" t="str">
        <f t="shared" si="136"/>
        <v>translations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12">
        <f t="shared" si="133"/>
        <v>42389.962928240733</v>
      </c>
      <c r="Q1452" s="12">
        <f t="shared" si="137"/>
        <v>42419.962928240733</v>
      </c>
      <c r="R1452" s="11">
        <f t="shared" si="134"/>
        <v>1</v>
      </c>
      <c r="S1452" t="str">
        <f t="shared" si="135"/>
        <v>publishing</v>
      </c>
      <c r="T1452" t="str">
        <f t="shared" si="136"/>
        <v>translations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12">
        <f t="shared" si="133"/>
        <v>41931.75068287037</v>
      </c>
      <c r="Q1453" s="12">
        <f t="shared" si="137"/>
        <v>41961.792349537034</v>
      </c>
      <c r="R1453" s="11">
        <f t="shared" si="134"/>
        <v>1</v>
      </c>
      <c r="S1453" t="str">
        <f t="shared" si="135"/>
        <v>publishing</v>
      </c>
      <c r="T1453" t="str">
        <f t="shared" si="136"/>
        <v>translations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12">
        <f t="shared" si="133"/>
        <v>41818.494942129626</v>
      </c>
      <c r="Q1454" s="12">
        <f t="shared" si="137"/>
        <v>41848.494942129626</v>
      </c>
      <c r="R1454" s="11">
        <f t="shared" si="134"/>
        <v>0</v>
      </c>
      <c r="S1454" t="str">
        <f t="shared" si="135"/>
        <v>publishing</v>
      </c>
      <c r="T1454" t="str">
        <f t="shared" si="136"/>
        <v>translations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12">
        <f t="shared" si="133"/>
        <v>42795.487812499996</v>
      </c>
      <c r="Q1455" s="12">
        <f t="shared" si="137"/>
        <v>42840.446145833332</v>
      </c>
      <c r="R1455" s="11">
        <f t="shared" si="134"/>
        <v>0</v>
      </c>
      <c r="S1455" t="str">
        <f t="shared" si="135"/>
        <v>publishing</v>
      </c>
      <c r="T1455" t="str">
        <f t="shared" si="136"/>
        <v>translations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12">
        <f t="shared" si="133"/>
        <v>42463.658333333333</v>
      </c>
      <c r="Q1456" s="12">
        <f t="shared" si="137"/>
        <v>42484.707638888889</v>
      </c>
      <c r="R1456" s="11">
        <f t="shared" si="134"/>
        <v>15</v>
      </c>
      <c r="S1456" t="str">
        <f t="shared" si="135"/>
        <v>publishing</v>
      </c>
      <c r="T1456" t="str">
        <f t="shared" si="136"/>
        <v>translations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12">
        <f t="shared" si="133"/>
        <v>41832.46435185185</v>
      </c>
      <c r="Q1457" s="12">
        <f t="shared" si="137"/>
        <v>41887.360416666663</v>
      </c>
      <c r="R1457" s="11">
        <f t="shared" si="134"/>
        <v>225</v>
      </c>
      <c r="S1457" t="str">
        <f t="shared" si="135"/>
        <v>publishing</v>
      </c>
      <c r="T1457" t="str">
        <f t="shared" si="136"/>
        <v>translations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12">
        <f t="shared" si="133"/>
        <v>42708.460243055553</v>
      </c>
      <c r="Q1458" s="12">
        <f t="shared" si="137"/>
        <v>42738.460243055553</v>
      </c>
      <c r="R1458" s="11">
        <f t="shared" si="134"/>
        <v>48.333333333333336</v>
      </c>
      <c r="S1458" t="str">
        <f t="shared" si="135"/>
        <v>publishing</v>
      </c>
      <c r="T1458" t="str">
        <f t="shared" si="136"/>
        <v>translations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12">
        <f t="shared" si="133"/>
        <v>42289.688009259255</v>
      </c>
      <c r="Q1459" s="12">
        <f t="shared" si="137"/>
        <v>42319.729675925926</v>
      </c>
      <c r="R1459" s="11">
        <f t="shared" si="134"/>
        <v>0</v>
      </c>
      <c r="S1459" t="str">
        <f t="shared" si="135"/>
        <v>publishing</v>
      </c>
      <c r="T1459" t="str">
        <f t="shared" si="136"/>
        <v>translations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12">
        <f t="shared" si="133"/>
        <v>41831.49722222222</v>
      </c>
      <c r="Q1460" s="12">
        <f t="shared" si="137"/>
        <v>41861.958333333328</v>
      </c>
      <c r="R1460" s="11">
        <f t="shared" si="134"/>
        <v>0</v>
      </c>
      <c r="S1460" t="str">
        <f t="shared" si="135"/>
        <v>publishing</v>
      </c>
      <c r="T1460" t="str">
        <f t="shared" si="136"/>
        <v>translations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12">
        <f t="shared" si="133"/>
        <v>42311.996481481481</v>
      </c>
      <c r="Q1461" s="12">
        <f t="shared" si="137"/>
        <v>42340.517361111109</v>
      </c>
      <c r="R1461" s="11">
        <f t="shared" si="134"/>
        <v>0</v>
      </c>
      <c r="S1461" t="str">
        <f t="shared" si="135"/>
        <v>publishing</v>
      </c>
      <c r="T1461" t="str">
        <f t="shared" si="136"/>
        <v>translations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12">
        <f t="shared" si="133"/>
        <v>41915.688634259255</v>
      </c>
      <c r="Q1462" s="12">
        <f t="shared" si="137"/>
        <v>41973.781249999993</v>
      </c>
      <c r="R1462" s="11">
        <f t="shared" si="134"/>
        <v>0</v>
      </c>
      <c r="S1462" t="str">
        <f t="shared" si="135"/>
        <v>publishing</v>
      </c>
      <c r="T1462" t="str">
        <f t="shared" si="136"/>
        <v>translations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12">
        <f t="shared" si="133"/>
        <v>41899.436967592592</v>
      </c>
      <c r="Q1463" s="12">
        <f t="shared" si="137"/>
        <v>41932.791666666664</v>
      </c>
      <c r="R1463" s="11">
        <f t="shared" si="134"/>
        <v>44.66673529411765</v>
      </c>
      <c r="S1463" t="str">
        <f t="shared" si="135"/>
        <v>publishing</v>
      </c>
      <c r="T1463" t="str">
        <f t="shared" si="136"/>
        <v>radio &amp; podcasts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12">
        <f t="shared" si="133"/>
        <v>41344.454525462963</v>
      </c>
      <c r="Q1464" s="12">
        <f t="shared" si="137"/>
        <v>41374.454525462963</v>
      </c>
      <c r="R1464" s="11">
        <f t="shared" si="134"/>
        <v>28.937999999999999</v>
      </c>
      <c r="S1464" t="str">
        <f t="shared" si="135"/>
        <v>publishing</v>
      </c>
      <c r="T1464" t="str">
        <f t="shared" si="136"/>
        <v>radio &amp; podcasts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12">
        <f t="shared" si="133"/>
        <v>41326.702986111108</v>
      </c>
      <c r="Q1465" s="12">
        <f t="shared" si="137"/>
        <v>41371.661319444444</v>
      </c>
      <c r="R1465" s="11">
        <f t="shared" si="134"/>
        <v>35.44</v>
      </c>
      <c r="S1465" t="str">
        <f t="shared" si="135"/>
        <v>publishing</v>
      </c>
      <c r="T1465" t="str">
        <f t="shared" si="136"/>
        <v>radio &amp; podcasts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12">
        <f t="shared" si="133"/>
        <v>41291.453217592592</v>
      </c>
      <c r="Q1466" s="12">
        <f t="shared" si="137"/>
        <v>41321.453217592592</v>
      </c>
      <c r="R1466" s="11">
        <f t="shared" si="134"/>
        <v>34.871794871794869</v>
      </c>
      <c r="S1466" t="str">
        <f t="shared" si="135"/>
        <v>publishing</v>
      </c>
      <c r="T1466" t="str">
        <f t="shared" si="136"/>
        <v>radio &amp; podcasts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12">
        <f t="shared" si="133"/>
        <v>40959.526064814811</v>
      </c>
      <c r="Q1467" s="12">
        <f t="shared" si="137"/>
        <v>40989.916666666664</v>
      </c>
      <c r="R1467" s="11">
        <f t="shared" si="134"/>
        <v>52.622732513451197</v>
      </c>
      <c r="S1467" t="str">
        <f t="shared" si="135"/>
        <v>publishing</v>
      </c>
      <c r="T1467" t="str">
        <f t="shared" si="136"/>
        <v>radio &amp; podcasts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12">
        <f t="shared" si="133"/>
        <v>42339.963726851849</v>
      </c>
      <c r="Q1468" s="12">
        <f t="shared" si="137"/>
        <v>42380.999999999993</v>
      </c>
      <c r="R1468" s="11">
        <f t="shared" si="134"/>
        <v>69.598266129032254</v>
      </c>
      <c r="S1468" t="str">
        <f t="shared" si="135"/>
        <v>publishing</v>
      </c>
      <c r="T1468" t="str">
        <f t="shared" si="136"/>
        <v>radio &amp; podcasts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12">
        <f t="shared" si="133"/>
        <v>40933.593576388885</v>
      </c>
      <c r="Q1469" s="12">
        <f t="shared" si="137"/>
        <v>40993.55190972222</v>
      </c>
      <c r="R1469" s="11">
        <f t="shared" si="134"/>
        <v>76.72</v>
      </c>
      <c r="S1469" t="str">
        <f t="shared" si="135"/>
        <v>publishing</v>
      </c>
      <c r="T1469" t="str">
        <f t="shared" si="136"/>
        <v>radio &amp; podcasts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12">
        <f t="shared" si="133"/>
        <v>40645.806122685186</v>
      </c>
      <c r="Q1470" s="12">
        <f t="shared" si="137"/>
        <v>40705.806122685186</v>
      </c>
      <c r="R1470" s="11">
        <f t="shared" si="134"/>
        <v>33.191126279863482</v>
      </c>
      <c r="S1470" t="str">
        <f t="shared" si="135"/>
        <v>publishing</v>
      </c>
      <c r="T1470" t="str">
        <f t="shared" si="136"/>
        <v>radio &amp; podcasts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12">
        <f t="shared" si="133"/>
        <v>41290.390150462961</v>
      </c>
      <c r="Q1471" s="12">
        <f t="shared" si="137"/>
        <v>41320.390150462961</v>
      </c>
      <c r="R1471" s="11">
        <f t="shared" si="134"/>
        <v>149.46417445482865</v>
      </c>
      <c r="S1471" t="str">
        <f t="shared" si="135"/>
        <v>publishing</v>
      </c>
      <c r="T1471" t="str">
        <f t="shared" si="136"/>
        <v>radio &amp; podcasts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12">
        <f t="shared" si="133"/>
        <v>41250.618784722217</v>
      </c>
      <c r="Q1472" s="12">
        <f t="shared" si="137"/>
        <v>41271.618784722217</v>
      </c>
      <c r="R1472" s="11">
        <f t="shared" si="134"/>
        <v>23.172839506172838</v>
      </c>
      <c r="S1472" t="str">
        <f t="shared" si="135"/>
        <v>publishing</v>
      </c>
      <c r="T1472" t="str">
        <f t="shared" si="136"/>
        <v>radio &amp; podcasts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12">
        <f t="shared" si="133"/>
        <v>42073.749236111107</v>
      </c>
      <c r="Q1473" s="12">
        <f t="shared" si="137"/>
        <v>42103.749236111107</v>
      </c>
      <c r="R1473" s="11">
        <f t="shared" si="134"/>
        <v>96.877551020408163</v>
      </c>
      <c r="S1473" t="str">
        <f t="shared" si="135"/>
        <v>publishing</v>
      </c>
      <c r="T1473" t="str">
        <f t="shared" si="136"/>
        <v>radio &amp; podcasts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12">
        <f t="shared" si="133"/>
        <v>41533.33452546296</v>
      </c>
      <c r="Q1474" s="12">
        <f t="shared" si="137"/>
        <v>41563.33452546296</v>
      </c>
      <c r="R1474" s="11">
        <f t="shared" si="134"/>
        <v>103.20238095238095</v>
      </c>
      <c r="S1474" t="str">
        <f t="shared" si="135"/>
        <v>publishing</v>
      </c>
      <c r="T1474" t="str">
        <f t="shared" si="136"/>
        <v>radio &amp; podcasts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((E1475/D1475)*100)</f>
        <v>120.51600000000001</v>
      </c>
      <c r="P1475" s="12">
        <f t="shared" ref="P1475:P1538" si="139">(((J1475/60)/60)/24)+DATE(1970,1,1)+(-5/24)</f>
        <v>40939.771284722221</v>
      </c>
      <c r="Q1475" s="12">
        <f t="shared" si="137"/>
        <v>40969.771284722221</v>
      </c>
      <c r="R1475" s="11">
        <f t="shared" ref="R1475:R1538" si="140">IFERROR(E1475/L1475,0)</f>
        <v>38.462553191489363</v>
      </c>
      <c r="S1475" t="str">
        <f t="shared" ref="S1475:S1538" si="141">LEFT(N1475, SEARCH("/",N1475,1)-1)</f>
        <v>publishing</v>
      </c>
      <c r="T1475" t="str">
        <f t="shared" ref="T1475:T1538" si="142">RIGHT(N1475,LEN(N1475)-SEARCH("/",N1475))</f>
        <v>radio &amp; podcasts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12">
        <f t="shared" si="139"/>
        <v>41500.519583333327</v>
      </c>
      <c r="Q1476" s="12">
        <f t="shared" ref="Q1476:Q1539" si="143">(((I1476/60)/60)/24)+DATE(1970,1,1)+(-5/24)</f>
        <v>41530.519583333327</v>
      </c>
      <c r="R1476" s="11">
        <f t="shared" si="140"/>
        <v>44.315789473684212</v>
      </c>
      <c r="S1476" t="str">
        <f t="shared" si="141"/>
        <v>publishing</v>
      </c>
      <c r="T1476" t="str">
        <f t="shared" si="142"/>
        <v>radio &amp; podcasts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12">
        <f t="shared" si="139"/>
        <v>41960.514618055553</v>
      </c>
      <c r="Q1477" s="12">
        <f t="shared" si="143"/>
        <v>41992.999305555553</v>
      </c>
      <c r="R1477" s="11">
        <f t="shared" si="140"/>
        <v>64.173356009070289</v>
      </c>
      <c r="S1477" t="str">
        <f t="shared" si="141"/>
        <v>publishing</v>
      </c>
      <c r="T1477" t="str">
        <f t="shared" si="142"/>
        <v>radio &amp; podcasts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12">
        <f t="shared" si="139"/>
        <v>40765.833587962959</v>
      </c>
      <c r="Q1478" s="12">
        <f t="shared" si="143"/>
        <v>40795.833587962959</v>
      </c>
      <c r="R1478" s="11">
        <f t="shared" si="140"/>
        <v>43.333275109170302</v>
      </c>
      <c r="S1478" t="str">
        <f t="shared" si="141"/>
        <v>publishing</v>
      </c>
      <c r="T1478" t="str">
        <f t="shared" si="142"/>
        <v>radio &amp; podcasts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12">
        <f t="shared" si="139"/>
        <v>40840.407453703701</v>
      </c>
      <c r="Q1479" s="12">
        <f t="shared" si="143"/>
        <v>40899.916666666664</v>
      </c>
      <c r="R1479" s="11">
        <f t="shared" si="140"/>
        <v>90.495934959349597</v>
      </c>
      <c r="S1479" t="str">
        <f t="shared" si="141"/>
        <v>publishing</v>
      </c>
      <c r="T1479" t="str">
        <f t="shared" si="142"/>
        <v>radio &amp; podcasts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12">
        <f t="shared" si="139"/>
        <v>41394.663344907407</v>
      </c>
      <c r="Q1480" s="12">
        <f t="shared" si="143"/>
        <v>41408.663344907407</v>
      </c>
      <c r="R1480" s="11">
        <f t="shared" si="140"/>
        <v>29.187190495010373</v>
      </c>
      <c r="S1480" t="str">
        <f t="shared" si="141"/>
        <v>publishing</v>
      </c>
      <c r="T1480" t="str">
        <f t="shared" si="142"/>
        <v>radio &amp; podcasts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12">
        <f t="shared" si="139"/>
        <v>41754.536909722221</v>
      </c>
      <c r="Q1481" s="12">
        <f t="shared" si="143"/>
        <v>41768.957638888889</v>
      </c>
      <c r="R1481" s="11">
        <f t="shared" si="140"/>
        <v>30.95774647887324</v>
      </c>
      <c r="S1481" t="str">
        <f t="shared" si="141"/>
        <v>publishing</v>
      </c>
      <c r="T1481" t="str">
        <f t="shared" si="142"/>
        <v>radio &amp; podcasts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12">
        <f t="shared" si="139"/>
        <v>41464.725682870368</v>
      </c>
      <c r="Q1482" s="12">
        <f t="shared" si="143"/>
        <v>41481.5</v>
      </c>
      <c r="R1482" s="11">
        <f t="shared" si="140"/>
        <v>92.157795275590544</v>
      </c>
      <c r="S1482" t="str">
        <f t="shared" si="141"/>
        <v>publishing</v>
      </c>
      <c r="T1482" t="str">
        <f t="shared" si="142"/>
        <v>radio &amp; podcasts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12">
        <f t="shared" si="139"/>
        <v>41550.714641203704</v>
      </c>
      <c r="Q1483" s="12">
        <f t="shared" si="143"/>
        <v>41580.714641203704</v>
      </c>
      <c r="R1483" s="11">
        <f t="shared" si="140"/>
        <v>17.5</v>
      </c>
      <c r="S1483" t="str">
        <f t="shared" si="141"/>
        <v>publishing</v>
      </c>
      <c r="T1483" t="str">
        <f t="shared" si="142"/>
        <v>fiction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12">
        <f t="shared" si="139"/>
        <v>41136.649722222224</v>
      </c>
      <c r="Q1484" s="12">
        <f t="shared" si="143"/>
        <v>41159.118749999994</v>
      </c>
      <c r="R1484" s="11">
        <f t="shared" si="140"/>
        <v>5</v>
      </c>
      <c r="S1484" t="str">
        <f t="shared" si="141"/>
        <v>publishing</v>
      </c>
      <c r="T1484" t="str">
        <f t="shared" si="142"/>
        <v>fiction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12">
        <f t="shared" si="139"/>
        <v>42547.984664351847</v>
      </c>
      <c r="Q1485" s="12">
        <f t="shared" si="143"/>
        <v>42572.984664351847</v>
      </c>
      <c r="R1485" s="11">
        <f t="shared" si="140"/>
        <v>25</v>
      </c>
      <c r="S1485" t="str">
        <f t="shared" si="141"/>
        <v>publishing</v>
      </c>
      <c r="T1485" t="str">
        <f t="shared" si="142"/>
        <v>fiction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12">
        <f t="shared" si="139"/>
        <v>41052.992627314808</v>
      </c>
      <c r="Q1486" s="12">
        <f t="shared" si="143"/>
        <v>41111.410416666666</v>
      </c>
      <c r="R1486" s="11">
        <f t="shared" si="140"/>
        <v>0</v>
      </c>
      <c r="S1486" t="str">
        <f t="shared" si="141"/>
        <v>publishing</v>
      </c>
      <c r="T1486" t="str">
        <f t="shared" si="142"/>
        <v>fiction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12">
        <f t="shared" si="139"/>
        <v>42130.587650462963</v>
      </c>
      <c r="Q1487" s="12">
        <f t="shared" si="143"/>
        <v>42175.587650462963</v>
      </c>
      <c r="R1487" s="11">
        <f t="shared" si="140"/>
        <v>50</v>
      </c>
      <c r="S1487" t="str">
        <f t="shared" si="141"/>
        <v>publishing</v>
      </c>
      <c r="T1487" t="str">
        <f t="shared" si="142"/>
        <v>fiction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12">
        <f t="shared" si="139"/>
        <v>42031.960196759253</v>
      </c>
      <c r="Q1488" s="12">
        <f t="shared" si="143"/>
        <v>42061.960196759253</v>
      </c>
      <c r="R1488" s="11">
        <f t="shared" si="140"/>
        <v>16</v>
      </c>
      <c r="S1488" t="str">
        <f t="shared" si="141"/>
        <v>publishing</v>
      </c>
      <c r="T1488" t="str">
        <f t="shared" si="142"/>
        <v>fiction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12">
        <f t="shared" si="139"/>
        <v>42554.709155092591</v>
      </c>
      <c r="Q1489" s="12">
        <f t="shared" si="143"/>
        <v>42584.709155092591</v>
      </c>
      <c r="R1489" s="11">
        <f t="shared" si="140"/>
        <v>0</v>
      </c>
      <c r="S1489" t="str">
        <f t="shared" si="141"/>
        <v>publishing</v>
      </c>
      <c r="T1489" t="str">
        <f t="shared" si="142"/>
        <v>fiction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12">
        <f t="shared" si="139"/>
        <v>41614.354861111111</v>
      </c>
      <c r="Q1490" s="12">
        <f t="shared" si="143"/>
        <v>41644.354861111111</v>
      </c>
      <c r="R1490" s="11">
        <f t="shared" si="140"/>
        <v>60</v>
      </c>
      <c r="S1490" t="str">
        <f t="shared" si="141"/>
        <v>publishing</v>
      </c>
      <c r="T1490" t="str">
        <f t="shared" si="142"/>
        <v>fiction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12">
        <f t="shared" si="139"/>
        <v>41198.403379629628</v>
      </c>
      <c r="Q1491" s="12">
        <f t="shared" si="143"/>
        <v>41228.445046296292</v>
      </c>
      <c r="R1491" s="11">
        <f t="shared" si="140"/>
        <v>0</v>
      </c>
      <c r="S1491" t="str">
        <f t="shared" si="141"/>
        <v>publishing</v>
      </c>
      <c r="T1491" t="str">
        <f t="shared" si="142"/>
        <v>fiction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12">
        <f t="shared" si="139"/>
        <v>41520.352708333332</v>
      </c>
      <c r="Q1492" s="12">
        <f t="shared" si="143"/>
        <v>41549.352708333332</v>
      </c>
      <c r="R1492" s="11">
        <f t="shared" si="140"/>
        <v>47.10526315789474</v>
      </c>
      <c r="S1492" t="str">
        <f t="shared" si="141"/>
        <v>publishing</v>
      </c>
      <c r="T1492" t="str">
        <f t="shared" si="142"/>
        <v>fiction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12">
        <f t="shared" si="139"/>
        <v>41991.505127314813</v>
      </c>
      <c r="Q1493" s="12">
        <f t="shared" si="143"/>
        <v>42050.443055555552</v>
      </c>
      <c r="R1493" s="11">
        <f t="shared" si="140"/>
        <v>100</v>
      </c>
      <c r="S1493" t="str">
        <f t="shared" si="141"/>
        <v>publishing</v>
      </c>
      <c r="T1493" t="str">
        <f t="shared" si="142"/>
        <v>fiction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12">
        <f t="shared" si="139"/>
        <v>40682.676458333335</v>
      </c>
      <c r="Q1494" s="12">
        <f t="shared" si="143"/>
        <v>40712.676458333335</v>
      </c>
      <c r="R1494" s="11">
        <f t="shared" si="140"/>
        <v>15</v>
      </c>
      <c r="S1494" t="str">
        <f t="shared" si="141"/>
        <v>publishing</v>
      </c>
      <c r="T1494" t="str">
        <f t="shared" si="142"/>
        <v>fiction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12">
        <f t="shared" si="139"/>
        <v>41411.658275462964</v>
      </c>
      <c r="Q1495" s="12">
        <f t="shared" si="143"/>
        <v>41441.658275462964</v>
      </c>
      <c r="R1495" s="11">
        <f t="shared" si="140"/>
        <v>0</v>
      </c>
      <c r="S1495" t="str">
        <f t="shared" si="141"/>
        <v>publishing</v>
      </c>
      <c r="T1495" t="str">
        <f t="shared" si="142"/>
        <v>fiction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12">
        <f t="shared" si="139"/>
        <v>42067.514039351845</v>
      </c>
      <c r="Q1496" s="12">
        <f t="shared" si="143"/>
        <v>42097.443055555552</v>
      </c>
      <c r="R1496" s="11">
        <f t="shared" si="140"/>
        <v>40.454545454545453</v>
      </c>
      <c r="S1496" t="str">
        <f t="shared" si="141"/>
        <v>publishing</v>
      </c>
      <c r="T1496" t="str">
        <f t="shared" si="142"/>
        <v>fiction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12">
        <f t="shared" si="139"/>
        <v>40752.581377314811</v>
      </c>
      <c r="Q1497" s="12">
        <f t="shared" si="143"/>
        <v>40782.581377314811</v>
      </c>
      <c r="R1497" s="11">
        <f t="shared" si="140"/>
        <v>0</v>
      </c>
      <c r="S1497" t="str">
        <f t="shared" si="141"/>
        <v>publishing</v>
      </c>
      <c r="T1497" t="str">
        <f t="shared" si="142"/>
        <v>fiction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12">
        <f t="shared" si="139"/>
        <v>41838.266886574071</v>
      </c>
      <c r="Q1498" s="12">
        <f t="shared" si="143"/>
        <v>41898.266886574071</v>
      </c>
      <c r="R1498" s="11">
        <f t="shared" si="140"/>
        <v>0</v>
      </c>
      <c r="S1498" t="str">
        <f t="shared" si="141"/>
        <v>publishing</v>
      </c>
      <c r="T1498" t="str">
        <f t="shared" si="142"/>
        <v>fiction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12">
        <f t="shared" si="139"/>
        <v>41444.434282407405</v>
      </c>
      <c r="Q1499" s="12">
        <f t="shared" si="143"/>
        <v>41486.613194444442</v>
      </c>
      <c r="R1499" s="11">
        <f t="shared" si="140"/>
        <v>1</v>
      </c>
      <c r="S1499" t="str">
        <f t="shared" si="141"/>
        <v>publishing</v>
      </c>
      <c r="T1499" t="str">
        <f t="shared" si="142"/>
        <v>fiction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12">
        <f t="shared" si="139"/>
        <v>41840.775208333333</v>
      </c>
      <c r="Q1500" s="12">
        <f t="shared" si="143"/>
        <v>41885.775208333333</v>
      </c>
      <c r="R1500" s="11">
        <f t="shared" si="140"/>
        <v>19</v>
      </c>
      <c r="S1500" t="str">
        <f t="shared" si="141"/>
        <v>publishing</v>
      </c>
      <c r="T1500" t="str">
        <f t="shared" si="142"/>
        <v>fiction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12">
        <f t="shared" si="139"/>
        <v>42526.798993055556</v>
      </c>
      <c r="Q1501" s="12">
        <f t="shared" si="143"/>
        <v>42586.798993055556</v>
      </c>
      <c r="R1501" s="11">
        <f t="shared" si="140"/>
        <v>5</v>
      </c>
      <c r="S1501" t="str">
        <f t="shared" si="141"/>
        <v>publishing</v>
      </c>
      <c r="T1501" t="str">
        <f t="shared" si="142"/>
        <v>fiction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12">
        <f t="shared" si="139"/>
        <v>41365.69626157407</v>
      </c>
      <c r="Q1502" s="12">
        <f t="shared" si="143"/>
        <v>41395.69626157407</v>
      </c>
      <c r="R1502" s="11">
        <f t="shared" si="140"/>
        <v>46.733333333333334</v>
      </c>
      <c r="S1502" t="str">
        <f t="shared" si="141"/>
        <v>publishing</v>
      </c>
      <c r="T1502" t="str">
        <f t="shared" si="142"/>
        <v>fiction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12">
        <f t="shared" si="139"/>
        <v>42163.3752662037</v>
      </c>
      <c r="Q1503" s="12">
        <f t="shared" si="143"/>
        <v>42193.3752662037</v>
      </c>
      <c r="R1503" s="11">
        <f t="shared" si="140"/>
        <v>97.731073446327684</v>
      </c>
      <c r="S1503" t="str">
        <f t="shared" si="141"/>
        <v>photography</v>
      </c>
      <c r="T1503" t="str">
        <f t="shared" si="142"/>
        <v>photobooks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12">
        <f t="shared" si="139"/>
        <v>42426.33425925926</v>
      </c>
      <c r="Q1504" s="12">
        <f t="shared" si="143"/>
        <v>42454.708333333336</v>
      </c>
      <c r="R1504" s="11">
        <f t="shared" si="140"/>
        <v>67.835866261398181</v>
      </c>
      <c r="S1504" t="str">
        <f t="shared" si="141"/>
        <v>photography</v>
      </c>
      <c r="T1504" t="str">
        <f t="shared" si="142"/>
        <v>photobooks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12">
        <f t="shared" si="139"/>
        <v>42606.13890046296</v>
      </c>
      <c r="Q1505" s="12">
        <f t="shared" si="143"/>
        <v>42666.13890046296</v>
      </c>
      <c r="R1505" s="11">
        <f t="shared" si="140"/>
        <v>56.98492957746479</v>
      </c>
      <c r="S1505" t="str">
        <f t="shared" si="141"/>
        <v>photography</v>
      </c>
      <c r="T1505" t="str">
        <f t="shared" si="142"/>
        <v>photobooks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12">
        <f t="shared" si="139"/>
        <v>41772.44935185185</v>
      </c>
      <c r="Q1506" s="12">
        <f t="shared" si="143"/>
        <v>41800.147916666661</v>
      </c>
      <c r="R1506" s="11">
        <f t="shared" si="140"/>
        <v>67.159851301115239</v>
      </c>
      <c r="S1506" t="str">
        <f t="shared" si="141"/>
        <v>photography</v>
      </c>
      <c r="T1506" t="str">
        <f t="shared" si="142"/>
        <v>photobooks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12">
        <f t="shared" si="139"/>
        <v>42414.234988425924</v>
      </c>
      <c r="Q1507" s="12">
        <f t="shared" si="143"/>
        <v>42451.625694444439</v>
      </c>
      <c r="R1507" s="11">
        <f t="shared" si="140"/>
        <v>48.037681159420288</v>
      </c>
      <c r="S1507" t="str">
        <f t="shared" si="141"/>
        <v>photography</v>
      </c>
      <c r="T1507" t="str">
        <f t="shared" si="142"/>
        <v>photobooks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12">
        <f t="shared" si="139"/>
        <v>41814.577592592592</v>
      </c>
      <c r="Q1508" s="12">
        <f t="shared" si="143"/>
        <v>41844.577592592592</v>
      </c>
      <c r="R1508" s="11">
        <f t="shared" si="140"/>
        <v>38.860465116279073</v>
      </c>
      <c r="S1508" t="str">
        <f t="shared" si="141"/>
        <v>photography</v>
      </c>
      <c r="T1508" t="str">
        <f t="shared" si="142"/>
        <v>photobooks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12">
        <f t="shared" si="139"/>
        <v>40254.242002314815</v>
      </c>
      <c r="Q1509" s="12">
        <f t="shared" si="143"/>
        <v>40313.131944444445</v>
      </c>
      <c r="R1509" s="11">
        <f t="shared" si="140"/>
        <v>78.181818181818187</v>
      </c>
      <c r="S1509" t="str">
        <f t="shared" si="141"/>
        <v>photography</v>
      </c>
      <c r="T1509" t="str">
        <f t="shared" si="142"/>
        <v>photobooks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12">
        <f t="shared" si="139"/>
        <v>41786.406030092592</v>
      </c>
      <c r="Q1510" s="12">
        <f t="shared" si="143"/>
        <v>41817.406030092592</v>
      </c>
      <c r="R1510" s="11">
        <f t="shared" si="140"/>
        <v>97.113744075829388</v>
      </c>
      <c r="S1510" t="str">
        <f t="shared" si="141"/>
        <v>photography</v>
      </c>
      <c r="T1510" t="str">
        <f t="shared" si="142"/>
        <v>photobooks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12">
        <f t="shared" si="139"/>
        <v>42751.325057870366</v>
      </c>
      <c r="Q1511" s="12">
        <f t="shared" si="143"/>
        <v>42780.749305555553</v>
      </c>
      <c r="R1511" s="11">
        <f t="shared" si="140"/>
        <v>110.39397959183674</v>
      </c>
      <c r="S1511" t="str">
        <f t="shared" si="141"/>
        <v>photography</v>
      </c>
      <c r="T1511" t="str">
        <f t="shared" si="142"/>
        <v>photobooks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12">
        <f t="shared" si="139"/>
        <v>41809.176828703698</v>
      </c>
      <c r="Q1512" s="12">
        <f t="shared" si="143"/>
        <v>41839.176828703698</v>
      </c>
      <c r="R1512" s="11">
        <f t="shared" si="140"/>
        <v>39.91506172839506</v>
      </c>
      <c r="S1512" t="str">
        <f t="shared" si="141"/>
        <v>photography</v>
      </c>
      <c r="T1512" t="str">
        <f t="shared" si="142"/>
        <v>photobooks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12">
        <f t="shared" si="139"/>
        <v>42296.375046296293</v>
      </c>
      <c r="Q1513" s="12">
        <f t="shared" si="143"/>
        <v>42326.416712962957</v>
      </c>
      <c r="R1513" s="11">
        <f t="shared" si="140"/>
        <v>75.975728155339809</v>
      </c>
      <c r="S1513" t="str">
        <f t="shared" si="141"/>
        <v>photography</v>
      </c>
      <c r="T1513" t="str">
        <f t="shared" si="142"/>
        <v>photobooks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12">
        <f t="shared" si="139"/>
        <v>42741.476145833331</v>
      </c>
      <c r="Q1514" s="12">
        <f t="shared" si="143"/>
        <v>42771.476145833331</v>
      </c>
      <c r="R1514" s="11">
        <f t="shared" si="140"/>
        <v>58.379104477611939</v>
      </c>
      <c r="S1514" t="str">
        <f t="shared" si="141"/>
        <v>photography</v>
      </c>
      <c r="T1514" t="str">
        <f t="shared" si="142"/>
        <v>photobooks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12">
        <f t="shared" si="139"/>
        <v>41806.42900462963</v>
      </c>
      <c r="Q1515" s="12">
        <f t="shared" si="143"/>
        <v>41836.42900462963</v>
      </c>
      <c r="R1515" s="11">
        <f t="shared" si="140"/>
        <v>55.82093023255814</v>
      </c>
      <c r="S1515" t="str">
        <f t="shared" si="141"/>
        <v>photography</v>
      </c>
      <c r="T1515" t="str">
        <f t="shared" si="142"/>
        <v>photobooks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12">
        <f t="shared" si="139"/>
        <v>42234.389351851853</v>
      </c>
      <c r="Q1516" s="12">
        <f t="shared" si="143"/>
        <v>42274.389351851853</v>
      </c>
      <c r="R1516" s="11">
        <f t="shared" si="140"/>
        <v>151.24431818181819</v>
      </c>
      <c r="S1516" t="str">
        <f t="shared" si="141"/>
        <v>photography</v>
      </c>
      <c r="T1516" t="str">
        <f t="shared" si="142"/>
        <v>photobooks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12">
        <f t="shared" si="139"/>
        <v>42415.04510416666</v>
      </c>
      <c r="Q1517" s="12">
        <f t="shared" si="143"/>
        <v>42445.003437499996</v>
      </c>
      <c r="R1517" s="11">
        <f t="shared" si="140"/>
        <v>849.67027027027029</v>
      </c>
      <c r="S1517" t="str">
        <f t="shared" si="141"/>
        <v>photography</v>
      </c>
      <c r="T1517" t="str">
        <f t="shared" si="142"/>
        <v>photobooks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12">
        <f t="shared" si="139"/>
        <v>42619.258009259262</v>
      </c>
      <c r="Q1518" s="12">
        <f t="shared" si="143"/>
        <v>42649.374999999993</v>
      </c>
      <c r="R1518" s="11">
        <f t="shared" si="140"/>
        <v>159.24137931034483</v>
      </c>
      <c r="S1518" t="str">
        <f t="shared" si="141"/>
        <v>photography</v>
      </c>
      <c r="T1518" t="str">
        <f t="shared" si="142"/>
        <v>photobooks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12">
        <f t="shared" si="139"/>
        <v>41948.358252314814</v>
      </c>
      <c r="Q1519" s="12">
        <f t="shared" si="143"/>
        <v>41979.041666666664</v>
      </c>
      <c r="R1519" s="11">
        <f t="shared" si="140"/>
        <v>39.507317073170732</v>
      </c>
      <c r="S1519" t="str">
        <f t="shared" si="141"/>
        <v>photography</v>
      </c>
      <c r="T1519" t="str">
        <f t="shared" si="142"/>
        <v>photobooks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12">
        <f t="shared" si="139"/>
        <v>41760.611712962964</v>
      </c>
      <c r="Q1520" s="12">
        <f t="shared" si="143"/>
        <v>41790.611712962964</v>
      </c>
      <c r="R1520" s="11">
        <f t="shared" si="140"/>
        <v>130.52966101694915</v>
      </c>
      <c r="S1520" t="str">
        <f t="shared" si="141"/>
        <v>photography</v>
      </c>
      <c r="T1520" t="str">
        <f t="shared" si="142"/>
        <v>photobooks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12">
        <f t="shared" si="139"/>
        <v>41782.533368055556</v>
      </c>
      <c r="Q1521" s="12">
        <f t="shared" si="143"/>
        <v>41810.707638888889</v>
      </c>
      <c r="R1521" s="11">
        <f t="shared" si="140"/>
        <v>64.156896551724131</v>
      </c>
      <c r="S1521" t="str">
        <f t="shared" si="141"/>
        <v>photography</v>
      </c>
      <c r="T1521" t="str">
        <f t="shared" si="142"/>
        <v>photobooks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12">
        <f t="shared" si="139"/>
        <v>41955.649456018517</v>
      </c>
      <c r="Q1522" s="12">
        <f t="shared" si="143"/>
        <v>41991.958333333336</v>
      </c>
      <c r="R1522" s="11">
        <f t="shared" si="140"/>
        <v>111.52694610778443</v>
      </c>
      <c r="S1522" t="str">
        <f t="shared" si="141"/>
        <v>photography</v>
      </c>
      <c r="T1522" t="str">
        <f t="shared" si="142"/>
        <v>photobooks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12">
        <f t="shared" si="139"/>
        <v>42492.959386574068</v>
      </c>
      <c r="Q1523" s="12">
        <f t="shared" si="143"/>
        <v>42527.959386574068</v>
      </c>
      <c r="R1523" s="11">
        <f t="shared" si="140"/>
        <v>170.44680851063831</v>
      </c>
      <c r="S1523" t="str">
        <f t="shared" si="141"/>
        <v>photography</v>
      </c>
      <c r="T1523" t="str">
        <f t="shared" si="142"/>
        <v>photobooks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12">
        <f t="shared" si="139"/>
        <v>41899.621979166666</v>
      </c>
      <c r="Q1524" s="12">
        <f t="shared" si="143"/>
        <v>41929.621979166666</v>
      </c>
      <c r="R1524" s="11">
        <f t="shared" si="140"/>
        <v>133.7391592920354</v>
      </c>
      <c r="S1524" t="str">
        <f t="shared" si="141"/>
        <v>photography</v>
      </c>
      <c r="T1524" t="str">
        <f t="shared" si="142"/>
        <v>photobooks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12">
        <f t="shared" si="139"/>
        <v>41964.543009259258</v>
      </c>
      <c r="Q1525" s="12">
        <f t="shared" si="143"/>
        <v>41995.791666666664</v>
      </c>
      <c r="R1525" s="11">
        <f t="shared" si="140"/>
        <v>95.834024896265561</v>
      </c>
      <c r="S1525" t="str">
        <f t="shared" si="141"/>
        <v>photography</v>
      </c>
      <c r="T1525" t="str">
        <f t="shared" si="142"/>
        <v>photobooks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12">
        <f t="shared" si="139"/>
        <v>42756.292708333327</v>
      </c>
      <c r="Q1526" s="12">
        <f t="shared" si="143"/>
        <v>42786.292708333327</v>
      </c>
      <c r="R1526" s="11">
        <f t="shared" si="140"/>
        <v>221.78571428571428</v>
      </c>
      <c r="S1526" t="str">
        <f t="shared" si="141"/>
        <v>photography</v>
      </c>
      <c r="T1526" t="str">
        <f t="shared" si="142"/>
        <v>photobooks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12">
        <f t="shared" si="139"/>
        <v>42570.494652777772</v>
      </c>
      <c r="Q1527" s="12">
        <f t="shared" si="143"/>
        <v>42600.494652777772</v>
      </c>
      <c r="R1527" s="11">
        <f t="shared" si="140"/>
        <v>32.315357142857138</v>
      </c>
      <c r="S1527" t="str">
        <f t="shared" si="141"/>
        <v>photography</v>
      </c>
      <c r="T1527" t="str">
        <f t="shared" si="142"/>
        <v>photobooks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12">
        <f t="shared" si="139"/>
        <v>42339.067673611113</v>
      </c>
      <c r="Q1528" s="12">
        <f t="shared" si="143"/>
        <v>42388.067673611113</v>
      </c>
      <c r="R1528" s="11">
        <f t="shared" si="140"/>
        <v>98.839285714285708</v>
      </c>
      <c r="S1528" t="str">
        <f t="shared" si="141"/>
        <v>photography</v>
      </c>
      <c r="T1528" t="str">
        <f t="shared" si="142"/>
        <v>photobooks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12">
        <f t="shared" si="139"/>
        <v>42780.392199074071</v>
      </c>
      <c r="Q1529" s="12">
        <f t="shared" si="143"/>
        <v>42808.350532407399</v>
      </c>
      <c r="R1529" s="11">
        <f t="shared" si="140"/>
        <v>55.222142857142863</v>
      </c>
      <c r="S1529" t="str">
        <f t="shared" si="141"/>
        <v>photography</v>
      </c>
      <c r="T1529" t="str">
        <f t="shared" si="142"/>
        <v>photobooks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12">
        <f t="shared" si="139"/>
        <v>42736.524560185186</v>
      </c>
      <c r="Q1530" s="12">
        <f t="shared" si="143"/>
        <v>42766.791666666664</v>
      </c>
      <c r="R1530" s="11">
        <f t="shared" si="140"/>
        <v>52.793750000000003</v>
      </c>
      <c r="S1530" t="str">
        <f t="shared" si="141"/>
        <v>photography</v>
      </c>
      <c r="T1530" t="str">
        <f t="shared" si="142"/>
        <v>photobooks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12">
        <f t="shared" si="139"/>
        <v>42052.420370370368</v>
      </c>
      <c r="Q1531" s="12">
        <f t="shared" si="143"/>
        <v>42082.378703703704</v>
      </c>
      <c r="R1531" s="11">
        <f t="shared" si="140"/>
        <v>135.66666666666666</v>
      </c>
      <c r="S1531" t="str">
        <f t="shared" si="141"/>
        <v>photography</v>
      </c>
      <c r="T1531" t="str">
        <f t="shared" si="142"/>
        <v>photobooks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12">
        <f t="shared" si="139"/>
        <v>42275.558969907412</v>
      </c>
      <c r="Q1532" s="12">
        <f t="shared" si="143"/>
        <v>42300.558969907412</v>
      </c>
      <c r="R1532" s="11">
        <f t="shared" si="140"/>
        <v>53.991990846681922</v>
      </c>
      <c r="S1532" t="str">
        <f t="shared" si="141"/>
        <v>photography</v>
      </c>
      <c r="T1532" t="str">
        <f t="shared" si="142"/>
        <v>photobooks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12">
        <f t="shared" si="139"/>
        <v>41941.594050925924</v>
      </c>
      <c r="Q1533" s="12">
        <f t="shared" si="143"/>
        <v>41973.916666666664</v>
      </c>
      <c r="R1533" s="11">
        <f t="shared" si="140"/>
        <v>56.643835616438359</v>
      </c>
      <c r="S1533" t="str">
        <f t="shared" si="141"/>
        <v>photography</v>
      </c>
      <c r="T1533" t="str">
        <f t="shared" si="142"/>
        <v>photobooks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12">
        <f t="shared" si="139"/>
        <v>42391.266956018517</v>
      </c>
      <c r="Q1534" s="12">
        <f t="shared" si="143"/>
        <v>42415.416666666664</v>
      </c>
      <c r="R1534" s="11">
        <f t="shared" si="140"/>
        <v>82.316326530612244</v>
      </c>
      <c r="S1534" t="str">
        <f t="shared" si="141"/>
        <v>photography</v>
      </c>
      <c r="T1534" t="str">
        <f t="shared" si="142"/>
        <v>photobooks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12">
        <f t="shared" si="139"/>
        <v>42442.793715277774</v>
      </c>
      <c r="Q1535" s="12">
        <f t="shared" si="143"/>
        <v>42491.957638888889</v>
      </c>
      <c r="R1535" s="11">
        <f t="shared" si="140"/>
        <v>88.26081081081081</v>
      </c>
      <c r="S1535" t="str">
        <f t="shared" si="141"/>
        <v>photography</v>
      </c>
      <c r="T1535" t="str">
        <f t="shared" si="142"/>
        <v>photobooks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12">
        <f t="shared" si="139"/>
        <v>42221.465995370374</v>
      </c>
      <c r="Q1536" s="12">
        <f t="shared" si="143"/>
        <v>42251.465995370374</v>
      </c>
      <c r="R1536" s="11">
        <f t="shared" si="140"/>
        <v>84.905149051490511</v>
      </c>
      <c r="S1536" t="str">
        <f t="shared" si="141"/>
        <v>photography</v>
      </c>
      <c r="T1536" t="str">
        <f t="shared" si="142"/>
        <v>photobooks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12">
        <f t="shared" si="139"/>
        <v>42484.620729166665</v>
      </c>
      <c r="Q1537" s="12">
        <f t="shared" si="143"/>
        <v>42513.708333333336</v>
      </c>
      <c r="R1537" s="11">
        <f t="shared" si="140"/>
        <v>48.154545454545456</v>
      </c>
      <c r="S1537" t="str">
        <f t="shared" si="141"/>
        <v>photography</v>
      </c>
      <c r="T1537" t="str">
        <f t="shared" si="142"/>
        <v>photobooks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12">
        <f t="shared" si="139"/>
        <v>42213.593865740739</v>
      </c>
      <c r="Q1538" s="12">
        <f t="shared" si="143"/>
        <v>42243.593865740739</v>
      </c>
      <c r="R1538" s="11">
        <f t="shared" si="140"/>
        <v>66.015406593406595</v>
      </c>
      <c r="S1538" t="str">
        <f t="shared" si="141"/>
        <v>photography</v>
      </c>
      <c r="T1538" t="str">
        <f t="shared" si="142"/>
        <v>photobooks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((E1539/D1539)*100)</f>
        <v>179.9</v>
      </c>
      <c r="P1539" s="12">
        <f t="shared" ref="P1539:P1602" si="145">(((J1539/60)/60)/24)+DATE(1970,1,1)+(-5/24)</f>
        <v>42552.106793981475</v>
      </c>
      <c r="Q1539" s="12">
        <f t="shared" si="143"/>
        <v>42588.541666666664</v>
      </c>
      <c r="R1539" s="11">
        <f t="shared" ref="R1539:R1602" si="146">IFERROR(E1539/L1539,0)</f>
        <v>96.375</v>
      </c>
      <c r="S1539" t="str">
        <f t="shared" ref="S1539:S1602" si="147">LEFT(N1539, SEARCH("/",N1539,1)-1)</f>
        <v>photography</v>
      </c>
      <c r="T1539" t="str">
        <f t="shared" ref="T1539:T1602" si="148">RIGHT(N1539,LEN(N1539)-SEARCH("/",N1539))</f>
        <v>photobooks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12">
        <f t="shared" si="145"/>
        <v>41981.57372685185</v>
      </c>
      <c r="Q1540" s="12">
        <f t="shared" ref="Q1540:Q1603" si="149">(((I1540/60)/60)/24)+DATE(1970,1,1)+(-5/24)</f>
        <v>42026.57372685185</v>
      </c>
      <c r="R1540" s="11">
        <f t="shared" si="146"/>
        <v>156.17391304347825</v>
      </c>
      <c r="S1540" t="str">
        <f t="shared" si="147"/>
        <v>photography</v>
      </c>
      <c r="T1540" t="str">
        <f t="shared" si="148"/>
        <v>photobooks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12">
        <f t="shared" si="145"/>
        <v>42705.710868055547</v>
      </c>
      <c r="Q1541" s="12">
        <f t="shared" si="149"/>
        <v>42738.710868055547</v>
      </c>
      <c r="R1541" s="11">
        <f t="shared" si="146"/>
        <v>95.764859154929582</v>
      </c>
      <c r="S1541" t="str">
        <f t="shared" si="147"/>
        <v>photography</v>
      </c>
      <c r="T1541" t="str">
        <f t="shared" si="148"/>
        <v>photobooks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12">
        <f t="shared" si="145"/>
        <v>41938.798796296294</v>
      </c>
      <c r="Q1542" s="12">
        <f t="shared" si="149"/>
        <v>41968.843749999993</v>
      </c>
      <c r="R1542" s="11">
        <f t="shared" si="146"/>
        <v>180.40816326530611</v>
      </c>
      <c r="S1542" t="str">
        <f t="shared" si="147"/>
        <v>photography</v>
      </c>
      <c r="T1542" t="str">
        <f t="shared" si="148"/>
        <v>photobooks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12">
        <f t="shared" si="145"/>
        <v>41974.503912037035</v>
      </c>
      <c r="Q1543" s="12">
        <f t="shared" si="149"/>
        <v>42004.503912037035</v>
      </c>
      <c r="R1543" s="11">
        <f t="shared" si="146"/>
        <v>3</v>
      </c>
      <c r="S1543" t="str">
        <f t="shared" si="147"/>
        <v>photography</v>
      </c>
      <c r="T1543" t="str">
        <f t="shared" si="148"/>
        <v>nature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12">
        <f t="shared" si="145"/>
        <v>42170.788194444445</v>
      </c>
      <c r="Q1544" s="12">
        <f t="shared" si="149"/>
        <v>42185.788194444445</v>
      </c>
      <c r="R1544" s="11">
        <f t="shared" si="146"/>
        <v>20</v>
      </c>
      <c r="S1544" t="str">
        <f t="shared" si="147"/>
        <v>photography</v>
      </c>
      <c r="T1544" t="str">
        <f t="shared" si="148"/>
        <v>nature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12">
        <f t="shared" si="145"/>
        <v>41935.301319444443</v>
      </c>
      <c r="Q1545" s="12">
        <f t="shared" si="149"/>
        <v>41965.342986111107</v>
      </c>
      <c r="R1545" s="11">
        <f t="shared" si="146"/>
        <v>10</v>
      </c>
      <c r="S1545" t="str">
        <f t="shared" si="147"/>
        <v>photography</v>
      </c>
      <c r="T1545" t="str">
        <f t="shared" si="148"/>
        <v>nature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12">
        <f t="shared" si="145"/>
        <v>42052.842870370368</v>
      </c>
      <c r="Q1546" s="12">
        <f t="shared" si="149"/>
        <v>42094.804166666661</v>
      </c>
      <c r="R1546" s="11">
        <f t="shared" si="146"/>
        <v>0</v>
      </c>
      <c r="S1546" t="str">
        <f t="shared" si="147"/>
        <v>photography</v>
      </c>
      <c r="T1546" t="str">
        <f t="shared" si="148"/>
        <v>nature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12">
        <f t="shared" si="145"/>
        <v>42031.676319444443</v>
      </c>
      <c r="Q1547" s="12">
        <f t="shared" si="149"/>
        <v>42065.677777777775</v>
      </c>
      <c r="R1547" s="11">
        <f t="shared" si="146"/>
        <v>1</v>
      </c>
      <c r="S1547" t="str">
        <f t="shared" si="147"/>
        <v>photography</v>
      </c>
      <c r="T1547" t="str">
        <f t="shared" si="148"/>
        <v>nature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12">
        <f t="shared" si="145"/>
        <v>41839.004618055551</v>
      </c>
      <c r="Q1548" s="12">
        <f t="shared" si="149"/>
        <v>41899.004618055551</v>
      </c>
      <c r="R1548" s="11">
        <f t="shared" si="146"/>
        <v>26.272727272727273</v>
      </c>
      <c r="S1548" t="str">
        <f t="shared" si="147"/>
        <v>photography</v>
      </c>
      <c r="T1548" t="str">
        <f t="shared" si="148"/>
        <v>nature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12">
        <f t="shared" si="145"/>
        <v>42782.218541666669</v>
      </c>
      <c r="Q1549" s="12">
        <f t="shared" si="149"/>
        <v>42789.218541666669</v>
      </c>
      <c r="R1549" s="11">
        <f t="shared" si="146"/>
        <v>0</v>
      </c>
      <c r="S1549" t="str">
        <f t="shared" si="147"/>
        <v>photography</v>
      </c>
      <c r="T1549" t="str">
        <f t="shared" si="148"/>
        <v>nature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12">
        <f t="shared" si="145"/>
        <v>42286.673842592594</v>
      </c>
      <c r="Q1550" s="12">
        <f t="shared" si="149"/>
        <v>42316.715509259251</v>
      </c>
      <c r="R1550" s="11">
        <f t="shared" si="146"/>
        <v>60</v>
      </c>
      <c r="S1550" t="str">
        <f t="shared" si="147"/>
        <v>photography</v>
      </c>
      <c r="T1550" t="str">
        <f t="shared" si="148"/>
        <v>nature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12">
        <f t="shared" si="145"/>
        <v>42280.927766203698</v>
      </c>
      <c r="Q1551" s="12">
        <f t="shared" si="149"/>
        <v>42310.96943287037</v>
      </c>
      <c r="R1551" s="11">
        <f t="shared" si="146"/>
        <v>28.333333333333332</v>
      </c>
      <c r="S1551" t="str">
        <f t="shared" si="147"/>
        <v>photography</v>
      </c>
      <c r="T1551" t="str">
        <f t="shared" si="148"/>
        <v>nature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12">
        <f t="shared" si="145"/>
        <v>42472.24113425926</v>
      </c>
      <c r="Q1552" s="12">
        <f t="shared" si="149"/>
        <v>42502.24113425926</v>
      </c>
      <c r="R1552" s="11">
        <f t="shared" si="146"/>
        <v>14.428571428571429</v>
      </c>
      <c r="S1552" t="str">
        <f t="shared" si="147"/>
        <v>photography</v>
      </c>
      <c r="T1552" t="str">
        <f t="shared" si="148"/>
        <v>nature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12">
        <f t="shared" si="145"/>
        <v>42121.616192129623</v>
      </c>
      <c r="Q1553" s="12">
        <f t="shared" si="149"/>
        <v>42151.616192129623</v>
      </c>
      <c r="R1553" s="11">
        <f t="shared" si="146"/>
        <v>0</v>
      </c>
      <c r="S1553" t="str">
        <f t="shared" si="147"/>
        <v>photography</v>
      </c>
      <c r="T1553" t="str">
        <f t="shared" si="148"/>
        <v>nature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12">
        <f t="shared" si="145"/>
        <v>41892.480416666665</v>
      </c>
      <c r="Q1554" s="12">
        <f t="shared" si="149"/>
        <v>41912.957638888889</v>
      </c>
      <c r="R1554" s="11">
        <f t="shared" si="146"/>
        <v>132.1875</v>
      </c>
      <c r="S1554" t="str">
        <f t="shared" si="147"/>
        <v>photography</v>
      </c>
      <c r="T1554" t="str">
        <f t="shared" si="148"/>
        <v>nature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12">
        <f t="shared" si="145"/>
        <v>42219.074618055551</v>
      </c>
      <c r="Q1555" s="12">
        <f t="shared" si="149"/>
        <v>42249.074618055551</v>
      </c>
      <c r="R1555" s="11">
        <f t="shared" si="146"/>
        <v>0</v>
      </c>
      <c r="S1555" t="str">
        <f t="shared" si="147"/>
        <v>photography</v>
      </c>
      <c r="T1555" t="str">
        <f t="shared" si="148"/>
        <v>nature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12">
        <f t="shared" si="145"/>
        <v>42188.043865740743</v>
      </c>
      <c r="Q1556" s="12">
        <f t="shared" si="149"/>
        <v>42218.043865740743</v>
      </c>
      <c r="R1556" s="11">
        <f t="shared" si="146"/>
        <v>0</v>
      </c>
      <c r="S1556" t="str">
        <f t="shared" si="147"/>
        <v>photography</v>
      </c>
      <c r="T1556" t="str">
        <f t="shared" si="148"/>
        <v>nature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12">
        <f t="shared" si="145"/>
        <v>42241.405462962961</v>
      </c>
      <c r="Q1557" s="12">
        <f t="shared" si="149"/>
        <v>42264.499999999993</v>
      </c>
      <c r="R1557" s="11">
        <f t="shared" si="146"/>
        <v>0</v>
      </c>
      <c r="S1557" t="str">
        <f t="shared" si="147"/>
        <v>photography</v>
      </c>
      <c r="T1557" t="str">
        <f t="shared" si="148"/>
        <v>nature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12">
        <f t="shared" si="145"/>
        <v>42524.944722222215</v>
      </c>
      <c r="Q1558" s="12">
        <f t="shared" si="149"/>
        <v>42554.944722222215</v>
      </c>
      <c r="R1558" s="11">
        <f t="shared" si="146"/>
        <v>56.416666666666664</v>
      </c>
      <c r="S1558" t="str">
        <f t="shared" si="147"/>
        <v>photography</v>
      </c>
      <c r="T1558" t="str">
        <f t="shared" si="148"/>
        <v>nature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12">
        <f t="shared" si="145"/>
        <v>41871.444826388884</v>
      </c>
      <c r="Q1559" s="12">
        <f t="shared" si="149"/>
        <v>41902.444826388884</v>
      </c>
      <c r="R1559" s="11">
        <f t="shared" si="146"/>
        <v>100</v>
      </c>
      <c r="S1559" t="str">
        <f t="shared" si="147"/>
        <v>photography</v>
      </c>
      <c r="T1559" t="str">
        <f t="shared" si="148"/>
        <v>nature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12">
        <f t="shared" si="145"/>
        <v>42185.189340277771</v>
      </c>
      <c r="Q1560" s="12">
        <f t="shared" si="149"/>
        <v>42244.299999999996</v>
      </c>
      <c r="R1560" s="11">
        <f t="shared" si="146"/>
        <v>11.666666666666666</v>
      </c>
      <c r="S1560" t="str">
        <f t="shared" si="147"/>
        <v>photography</v>
      </c>
      <c r="T1560" t="str">
        <f t="shared" si="148"/>
        <v>nature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12">
        <f t="shared" si="145"/>
        <v>42107.844895833325</v>
      </c>
      <c r="Q1561" s="12">
        <f t="shared" si="149"/>
        <v>42122.844895833325</v>
      </c>
      <c r="R1561" s="11">
        <f t="shared" si="146"/>
        <v>50</v>
      </c>
      <c r="S1561" t="str">
        <f t="shared" si="147"/>
        <v>photography</v>
      </c>
      <c r="T1561" t="str">
        <f t="shared" si="148"/>
        <v>nature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12">
        <f t="shared" si="145"/>
        <v>41935.812418981477</v>
      </c>
      <c r="Q1562" s="12">
        <f t="shared" si="149"/>
        <v>41955.854085648149</v>
      </c>
      <c r="R1562" s="11">
        <f t="shared" si="146"/>
        <v>23.5</v>
      </c>
      <c r="S1562" t="str">
        <f t="shared" si="147"/>
        <v>photography</v>
      </c>
      <c r="T1562" t="str">
        <f t="shared" si="148"/>
        <v>nature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12">
        <f t="shared" si="145"/>
        <v>41554.833368055552</v>
      </c>
      <c r="Q1563" s="12">
        <f t="shared" si="149"/>
        <v>41584.875034722223</v>
      </c>
      <c r="R1563" s="11">
        <f t="shared" si="146"/>
        <v>67</v>
      </c>
      <c r="S1563" t="str">
        <f t="shared" si="147"/>
        <v>publishing</v>
      </c>
      <c r="T1563" t="str">
        <f t="shared" si="148"/>
        <v>art books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12">
        <f t="shared" si="145"/>
        <v>40079.357824074068</v>
      </c>
      <c r="Q1564" s="12">
        <f t="shared" si="149"/>
        <v>40148.826388888883</v>
      </c>
      <c r="R1564" s="11">
        <f t="shared" si="146"/>
        <v>0</v>
      </c>
      <c r="S1564" t="str">
        <f t="shared" si="147"/>
        <v>publishing</v>
      </c>
      <c r="T1564" t="str">
        <f t="shared" si="148"/>
        <v>art books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12">
        <f t="shared" si="145"/>
        <v>41652.534155092588</v>
      </c>
      <c r="Q1565" s="12">
        <f t="shared" si="149"/>
        <v>41712.492488425924</v>
      </c>
      <c r="R1565" s="11">
        <f t="shared" si="146"/>
        <v>42.5</v>
      </c>
      <c r="S1565" t="str">
        <f t="shared" si="147"/>
        <v>publishing</v>
      </c>
      <c r="T1565" t="str">
        <f t="shared" si="148"/>
        <v>art books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12">
        <f t="shared" si="145"/>
        <v>42121.158668981479</v>
      </c>
      <c r="Q1566" s="12">
        <f t="shared" si="149"/>
        <v>42152.628472222219</v>
      </c>
      <c r="R1566" s="11">
        <f t="shared" si="146"/>
        <v>10</v>
      </c>
      <c r="S1566" t="str">
        <f t="shared" si="147"/>
        <v>publishing</v>
      </c>
      <c r="T1566" t="str">
        <f t="shared" si="148"/>
        <v>art books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12">
        <f t="shared" si="145"/>
        <v>40672.521539351852</v>
      </c>
      <c r="Q1567" s="12">
        <f t="shared" si="149"/>
        <v>40702.521539351852</v>
      </c>
      <c r="R1567" s="11">
        <f t="shared" si="146"/>
        <v>100</v>
      </c>
      <c r="S1567" t="str">
        <f t="shared" si="147"/>
        <v>publishing</v>
      </c>
      <c r="T1567" t="str">
        <f t="shared" si="148"/>
        <v>art books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12">
        <f t="shared" si="145"/>
        <v>42549.708379629628</v>
      </c>
      <c r="Q1568" s="12">
        <f t="shared" si="149"/>
        <v>42578.708333333336</v>
      </c>
      <c r="R1568" s="11">
        <f t="shared" si="146"/>
        <v>108.05084745762711</v>
      </c>
      <c r="S1568" t="str">
        <f t="shared" si="147"/>
        <v>publishing</v>
      </c>
      <c r="T1568" t="str">
        <f t="shared" si="148"/>
        <v>art books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12">
        <f t="shared" si="145"/>
        <v>41671.728530092587</v>
      </c>
      <c r="Q1569" s="12">
        <f t="shared" si="149"/>
        <v>41686.791666666664</v>
      </c>
      <c r="R1569" s="11">
        <f t="shared" si="146"/>
        <v>26.923076923076923</v>
      </c>
      <c r="S1569" t="str">
        <f t="shared" si="147"/>
        <v>publishing</v>
      </c>
      <c r="T1569" t="str">
        <f t="shared" si="148"/>
        <v>art books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12">
        <f t="shared" si="145"/>
        <v>41961.853993055549</v>
      </c>
      <c r="Q1570" s="12">
        <f t="shared" si="149"/>
        <v>41996.853993055549</v>
      </c>
      <c r="R1570" s="11">
        <f t="shared" si="146"/>
        <v>155</v>
      </c>
      <c r="S1570" t="str">
        <f t="shared" si="147"/>
        <v>publishing</v>
      </c>
      <c r="T1570" t="str">
        <f t="shared" si="148"/>
        <v>art books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12">
        <f t="shared" si="145"/>
        <v>41389.471226851849</v>
      </c>
      <c r="Q1571" s="12">
        <f t="shared" si="149"/>
        <v>41419.471226851849</v>
      </c>
      <c r="R1571" s="11">
        <f t="shared" si="146"/>
        <v>0</v>
      </c>
      <c r="S1571" t="str">
        <f t="shared" si="147"/>
        <v>publishing</v>
      </c>
      <c r="T1571" t="str">
        <f t="shared" si="148"/>
        <v>art books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12">
        <f t="shared" si="145"/>
        <v>42438.605115740742</v>
      </c>
      <c r="Q1572" s="12">
        <f t="shared" si="149"/>
        <v>42468.56344907407</v>
      </c>
      <c r="R1572" s="11">
        <f t="shared" si="146"/>
        <v>47.769230769230766</v>
      </c>
      <c r="S1572" t="str">
        <f t="shared" si="147"/>
        <v>publishing</v>
      </c>
      <c r="T1572" t="str">
        <f t="shared" si="148"/>
        <v>art books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12">
        <f t="shared" si="145"/>
        <v>42144.561145833337</v>
      </c>
      <c r="Q1573" s="12">
        <f t="shared" si="149"/>
        <v>42174.561145833337</v>
      </c>
      <c r="R1573" s="11">
        <f t="shared" si="146"/>
        <v>20</v>
      </c>
      <c r="S1573" t="str">
        <f t="shared" si="147"/>
        <v>publishing</v>
      </c>
      <c r="T1573" t="str">
        <f t="shared" si="148"/>
        <v>art books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12">
        <f t="shared" si="145"/>
        <v>42403.824756944443</v>
      </c>
      <c r="Q1574" s="12">
        <f t="shared" si="149"/>
        <v>42428.790972222218</v>
      </c>
      <c r="R1574" s="11">
        <f t="shared" si="146"/>
        <v>41.666666666666664</v>
      </c>
      <c r="S1574" t="str">
        <f t="shared" si="147"/>
        <v>publishing</v>
      </c>
      <c r="T1574" t="str">
        <f t="shared" si="148"/>
        <v>art books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12">
        <f t="shared" si="145"/>
        <v>42785.791689814818</v>
      </c>
      <c r="Q1575" s="12">
        <f t="shared" si="149"/>
        <v>42825.957638888889</v>
      </c>
      <c r="R1575" s="11">
        <f t="shared" si="146"/>
        <v>74.333333333333329</v>
      </c>
      <c r="S1575" t="str">
        <f t="shared" si="147"/>
        <v>publishing</v>
      </c>
      <c r="T1575" t="str">
        <f t="shared" si="148"/>
        <v>art books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12">
        <f t="shared" si="145"/>
        <v>42017.719085648147</v>
      </c>
      <c r="Q1576" s="12">
        <f t="shared" si="149"/>
        <v>42052.719085648147</v>
      </c>
      <c r="R1576" s="11">
        <f t="shared" si="146"/>
        <v>84.333333333333329</v>
      </c>
      <c r="S1576" t="str">
        <f t="shared" si="147"/>
        <v>publishing</v>
      </c>
      <c r="T1576" t="str">
        <f t="shared" si="148"/>
        <v>art books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12">
        <f t="shared" si="145"/>
        <v>41799.315925925926</v>
      </c>
      <c r="Q1577" s="12">
        <f t="shared" si="149"/>
        <v>41829.315925925926</v>
      </c>
      <c r="R1577" s="11">
        <f t="shared" si="146"/>
        <v>65.457142857142856</v>
      </c>
      <c r="S1577" t="str">
        <f t="shared" si="147"/>
        <v>publishing</v>
      </c>
      <c r="T1577" t="str">
        <f t="shared" si="148"/>
        <v>art books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12">
        <f t="shared" si="145"/>
        <v>42140.670925925922</v>
      </c>
      <c r="Q1578" s="12">
        <f t="shared" si="149"/>
        <v>42185.670925925922</v>
      </c>
      <c r="R1578" s="11">
        <f t="shared" si="146"/>
        <v>65</v>
      </c>
      <c r="S1578" t="str">
        <f t="shared" si="147"/>
        <v>publishing</v>
      </c>
      <c r="T1578" t="str">
        <f t="shared" si="148"/>
        <v>art books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12">
        <f t="shared" si="145"/>
        <v>41054.639444444445</v>
      </c>
      <c r="Q1579" s="12">
        <f t="shared" si="149"/>
        <v>41114.639444444445</v>
      </c>
      <c r="R1579" s="11">
        <f t="shared" si="146"/>
        <v>27.5</v>
      </c>
      <c r="S1579" t="str">
        <f t="shared" si="147"/>
        <v>publishing</v>
      </c>
      <c r="T1579" t="str">
        <f t="shared" si="148"/>
        <v>art books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12">
        <f t="shared" si="145"/>
        <v>40398.857534722221</v>
      </c>
      <c r="Q1580" s="12">
        <f t="shared" si="149"/>
        <v>40422.875</v>
      </c>
      <c r="R1580" s="11">
        <f t="shared" si="146"/>
        <v>51.25</v>
      </c>
      <c r="S1580" t="str">
        <f t="shared" si="147"/>
        <v>publishing</v>
      </c>
      <c r="T1580" t="str">
        <f t="shared" si="148"/>
        <v>art books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12">
        <f t="shared" si="145"/>
        <v>41481.788090277776</v>
      </c>
      <c r="Q1581" s="12">
        <f t="shared" si="149"/>
        <v>41514.788090277776</v>
      </c>
      <c r="R1581" s="11">
        <f t="shared" si="146"/>
        <v>14</v>
      </c>
      <c r="S1581" t="str">
        <f t="shared" si="147"/>
        <v>publishing</v>
      </c>
      <c r="T1581" t="str">
        <f t="shared" si="148"/>
        <v>art books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12">
        <f t="shared" si="145"/>
        <v>40989.841736111113</v>
      </c>
      <c r="Q1582" s="12">
        <f t="shared" si="149"/>
        <v>41049.841736111113</v>
      </c>
      <c r="R1582" s="11">
        <f t="shared" si="146"/>
        <v>0</v>
      </c>
      <c r="S1582" t="str">
        <f t="shared" si="147"/>
        <v>publishing</v>
      </c>
      <c r="T1582" t="str">
        <f t="shared" si="148"/>
        <v>art books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12">
        <f t="shared" si="145"/>
        <v>42325.240624999999</v>
      </c>
      <c r="Q1583" s="12">
        <f t="shared" si="149"/>
        <v>42357.240624999999</v>
      </c>
      <c r="R1583" s="11">
        <f t="shared" si="146"/>
        <v>5</v>
      </c>
      <c r="S1583" t="str">
        <f t="shared" si="147"/>
        <v>photography</v>
      </c>
      <c r="T1583" t="str">
        <f t="shared" si="148"/>
        <v>places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12">
        <f t="shared" si="145"/>
        <v>42246.581631944442</v>
      </c>
      <c r="Q1584" s="12">
        <f t="shared" si="149"/>
        <v>42303.680555555555</v>
      </c>
      <c r="R1584" s="11">
        <f t="shared" si="146"/>
        <v>31</v>
      </c>
      <c r="S1584" t="str">
        <f t="shared" si="147"/>
        <v>photography</v>
      </c>
      <c r="T1584" t="str">
        <f t="shared" si="148"/>
        <v>places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12">
        <f t="shared" si="145"/>
        <v>41877.696655092594</v>
      </c>
      <c r="Q1585" s="12">
        <f t="shared" si="149"/>
        <v>41907.696655092594</v>
      </c>
      <c r="R1585" s="11">
        <f t="shared" si="146"/>
        <v>15</v>
      </c>
      <c r="S1585" t="str">
        <f t="shared" si="147"/>
        <v>photography</v>
      </c>
      <c r="T1585" t="str">
        <f t="shared" si="148"/>
        <v>places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12">
        <f t="shared" si="145"/>
        <v>41779.440983796296</v>
      </c>
      <c r="Q1586" s="12">
        <f t="shared" si="149"/>
        <v>41789.440983796296</v>
      </c>
      <c r="R1586" s="11">
        <f t="shared" si="146"/>
        <v>0</v>
      </c>
      <c r="S1586" t="str">
        <f t="shared" si="147"/>
        <v>photography</v>
      </c>
      <c r="T1586" t="str">
        <f t="shared" si="148"/>
        <v>places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12">
        <f t="shared" si="145"/>
        <v>42707.687129629623</v>
      </c>
      <c r="Q1587" s="12">
        <f t="shared" si="149"/>
        <v>42729.249999999993</v>
      </c>
      <c r="R1587" s="11">
        <f t="shared" si="146"/>
        <v>131.66666666666666</v>
      </c>
      <c r="S1587" t="str">
        <f t="shared" si="147"/>
        <v>photography</v>
      </c>
      <c r="T1587" t="str">
        <f t="shared" si="148"/>
        <v>places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12">
        <f t="shared" si="145"/>
        <v>42068.896087962967</v>
      </c>
      <c r="Q1588" s="12">
        <f t="shared" si="149"/>
        <v>42098.854421296295</v>
      </c>
      <c r="R1588" s="11">
        <f t="shared" si="146"/>
        <v>0</v>
      </c>
      <c r="S1588" t="str">
        <f t="shared" si="147"/>
        <v>photography</v>
      </c>
      <c r="T1588" t="str">
        <f t="shared" si="148"/>
        <v>places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12">
        <f t="shared" si="145"/>
        <v>41956.742650462962</v>
      </c>
      <c r="Q1589" s="12">
        <f t="shared" si="149"/>
        <v>41986.742650462962</v>
      </c>
      <c r="R1589" s="11">
        <f t="shared" si="146"/>
        <v>1</v>
      </c>
      <c r="S1589" t="str">
        <f t="shared" si="147"/>
        <v>photography</v>
      </c>
      <c r="T1589" t="str">
        <f t="shared" si="148"/>
        <v>places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12">
        <f t="shared" si="145"/>
        <v>42005.041655092595</v>
      </c>
      <c r="Q1590" s="12">
        <f t="shared" si="149"/>
        <v>42035.633333333331</v>
      </c>
      <c r="R1590" s="11">
        <f t="shared" si="146"/>
        <v>0</v>
      </c>
      <c r="S1590" t="str">
        <f t="shared" si="147"/>
        <v>photography</v>
      </c>
      <c r="T1590" t="str">
        <f t="shared" si="148"/>
        <v>places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12">
        <f t="shared" si="145"/>
        <v>42256.776458333326</v>
      </c>
      <c r="Q1591" s="12">
        <f t="shared" si="149"/>
        <v>42286.776458333326</v>
      </c>
      <c r="R1591" s="11">
        <f t="shared" si="146"/>
        <v>0</v>
      </c>
      <c r="S1591" t="str">
        <f t="shared" si="147"/>
        <v>photography</v>
      </c>
      <c r="T1591" t="str">
        <f t="shared" si="148"/>
        <v>places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12">
        <f t="shared" si="145"/>
        <v>42240.648888888885</v>
      </c>
      <c r="Q1592" s="12">
        <f t="shared" si="149"/>
        <v>42270.648888888885</v>
      </c>
      <c r="R1592" s="11">
        <f t="shared" si="146"/>
        <v>510</v>
      </c>
      <c r="S1592" t="str">
        <f t="shared" si="147"/>
        <v>photography</v>
      </c>
      <c r="T1592" t="str">
        <f t="shared" si="148"/>
        <v>places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12">
        <f t="shared" si="145"/>
        <v>42433.517835648141</v>
      </c>
      <c r="Q1593" s="12">
        <f t="shared" si="149"/>
        <v>42463.476168981484</v>
      </c>
      <c r="R1593" s="11">
        <f t="shared" si="146"/>
        <v>44.478260869565219</v>
      </c>
      <c r="S1593" t="str">
        <f t="shared" si="147"/>
        <v>photography</v>
      </c>
      <c r="T1593" t="str">
        <f t="shared" si="148"/>
        <v>places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12">
        <f t="shared" si="145"/>
        <v>42045.86440972222</v>
      </c>
      <c r="Q1594" s="12">
        <f t="shared" si="149"/>
        <v>42090.822743055549</v>
      </c>
      <c r="R1594" s="11">
        <f t="shared" si="146"/>
        <v>0</v>
      </c>
      <c r="S1594" t="str">
        <f t="shared" si="147"/>
        <v>photography</v>
      </c>
      <c r="T1594" t="str">
        <f t="shared" si="148"/>
        <v>places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12">
        <f t="shared" si="145"/>
        <v>42033.63721064815</v>
      </c>
      <c r="Q1595" s="12">
        <f t="shared" si="149"/>
        <v>42063.63721064815</v>
      </c>
      <c r="R1595" s="11">
        <f t="shared" si="146"/>
        <v>1</v>
      </c>
      <c r="S1595" t="str">
        <f t="shared" si="147"/>
        <v>photography</v>
      </c>
      <c r="T1595" t="str">
        <f t="shared" si="148"/>
        <v>places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12">
        <f t="shared" si="145"/>
        <v>42445.504421296289</v>
      </c>
      <c r="Q1596" s="12">
        <f t="shared" si="149"/>
        <v>42505.472916666658</v>
      </c>
      <c r="R1596" s="11">
        <f t="shared" si="146"/>
        <v>20.5</v>
      </c>
      <c r="S1596" t="str">
        <f t="shared" si="147"/>
        <v>photography</v>
      </c>
      <c r="T1596" t="str">
        <f t="shared" si="148"/>
        <v>places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12">
        <f t="shared" si="145"/>
        <v>41779.84175925926</v>
      </c>
      <c r="Q1597" s="12">
        <f t="shared" si="149"/>
        <v>41808.634027777778</v>
      </c>
      <c r="R1597" s="11">
        <f t="shared" si="146"/>
        <v>40</v>
      </c>
      <c r="S1597" t="str">
        <f t="shared" si="147"/>
        <v>photography</v>
      </c>
      <c r="T1597" t="str">
        <f t="shared" si="148"/>
        <v>places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12">
        <f t="shared" si="145"/>
        <v>41941.221863425926</v>
      </c>
      <c r="Q1598" s="12">
        <f t="shared" si="149"/>
        <v>41986.26353009259</v>
      </c>
      <c r="R1598" s="11">
        <f t="shared" si="146"/>
        <v>25</v>
      </c>
      <c r="S1598" t="str">
        <f t="shared" si="147"/>
        <v>photography</v>
      </c>
      <c r="T1598" t="str">
        <f t="shared" si="148"/>
        <v>places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12">
        <f t="shared" si="145"/>
        <v>42603.145798611113</v>
      </c>
      <c r="Q1599" s="12">
        <f t="shared" si="149"/>
        <v>42633.145798611113</v>
      </c>
      <c r="R1599" s="11">
        <f t="shared" si="146"/>
        <v>0</v>
      </c>
      <c r="S1599" t="str">
        <f t="shared" si="147"/>
        <v>photography</v>
      </c>
      <c r="T1599" t="str">
        <f t="shared" si="148"/>
        <v>places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12">
        <f t="shared" si="145"/>
        <v>42151.459004629629</v>
      </c>
      <c r="Q1600" s="12">
        <f t="shared" si="149"/>
        <v>42211.459004629629</v>
      </c>
      <c r="R1600" s="11">
        <f t="shared" si="146"/>
        <v>1</v>
      </c>
      <c r="S1600" t="str">
        <f t="shared" si="147"/>
        <v>photography</v>
      </c>
      <c r="T1600" t="str">
        <f t="shared" si="148"/>
        <v>places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12">
        <f t="shared" si="145"/>
        <v>42438.330740740734</v>
      </c>
      <c r="Q1601" s="12">
        <f t="shared" si="149"/>
        <v>42468.289074074077</v>
      </c>
      <c r="R1601" s="11">
        <f t="shared" si="146"/>
        <v>0</v>
      </c>
      <c r="S1601" t="str">
        <f t="shared" si="147"/>
        <v>photography</v>
      </c>
      <c r="T1601" t="str">
        <f t="shared" si="148"/>
        <v>places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12">
        <f t="shared" si="145"/>
        <v>41790.848981481482</v>
      </c>
      <c r="Q1602" s="12">
        <f t="shared" si="149"/>
        <v>41835.007638888885</v>
      </c>
      <c r="R1602" s="11">
        <f t="shared" si="146"/>
        <v>40.777777777777779</v>
      </c>
      <c r="S1602" t="str">
        <f t="shared" si="147"/>
        <v>photography</v>
      </c>
      <c r="T1602" t="str">
        <f t="shared" si="148"/>
        <v>places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((E1603/D1603)*100)</f>
        <v>108.2492</v>
      </c>
      <c r="P1603" s="12">
        <f t="shared" ref="P1603:P1666" si="151">(((J1603/60)/60)/24)+DATE(1970,1,1)+(-5/24)</f>
        <v>40637.884641203702</v>
      </c>
      <c r="Q1603" s="12">
        <f t="shared" si="149"/>
        <v>40667.884641203702</v>
      </c>
      <c r="R1603" s="11">
        <f t="shared" ref="R1603:R1666" si="152">IFERROR(E1603/L1603,0)</f>
        <v>48.325535714285714</v>
      </c>
      <c r="S1603" t="str">
        <f t="shared" ref="S1603:S1666" si="153">LEFT(N1603, SEARCH("/",N1603,1)-1)</f>
        <v>music</v>
      </c>
      <c r="T1603" t="str">
        <f t="shared" ref="T1603:T1666" si="154">RIGHT(N1603,LEN(N1603)-SEARCH("/",N1603))</f>
        <v>rock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12">
        <f t="shared" si="151"/>
        <v>40788.089317129627</v>
      </c>
      <c r="Q1604" s="12">
        <f t="shared" ref="Q1604:Q1667" si="155">(((I1604/60)/60)/24)+DATE(1970,1,1)+(-5/24)</f>
        <v>40830.75</v>
      </c>
      <c r="R1604" s="11">
        <f t="shared" si="152"/>
        <v>46.953125</v>
      </c>
      <c r="S1604" t="str">
        <f t="shared" si="153"/>
        <v>music</v>
      </c>
      <c r="T1604" t="str">
        <f t="shared" si="154"/>
        <v>rock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12">
        <f t="shared" si="151"/>
        <v>40875.961331018516</v>
      </c>
      <c r="Q1605" s="12">
        <f t="shared" si="155"/>
        <v>40935.961331018516</v>
      </c>
      <c r="R1605" s="11">
        <f t="shared" si="152"/>
        <v>66.688666666666663</v>
      </c>
      <c r="S1605" t="str">
        <f t="shared" si="153"/>
        <v>music</v>
      </c>
      <c r="T1605" t="str">
        <f t="shared" si="154"/>
        <v>rock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12">
        <f t="shared" si="151"/>
        <v>40945.636979166666</v>
      </c>
      <c r="Q1606" s="12">
        <f t="shared" si="155"/>
        <v>40985.595312499994</v>
      </c>
      <c r="R1606" s="11">
        <f t="shared" si="152"/>
        <v>48.842857142857142</v>
      </c>
      <c r="S1606" t="str">
        <f t="shared" si="153"/>
        <v>music</v>
      </c>
      <c r="T1606" t="str">
        <f t="shared" si="154"/>
        <v>rock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12">
        <f t="shared" si="151"/>
        <v>40746.804548611108</v>
      </c>
      <c r="Q1607" s="12">
        <f t="shared" si="155"/>
        <v>40756.083333333328</v>
      </c>
      <c r="R1607" s="11">
        <f t="shared" si="152"/>
        <v>137.30909090909091</v>
      </c>
      <c r="S1607" t="str">
        <f t="shared" si="153"/>
        <v>music</v>
      </c>
      <c r="T1607" t="str">
        <f t="shared" si="154"/>
        <v>rock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12">
        <f t="shared" si="151"/>
        <v>40535.903217592589</v>
      </c>
      <c r="Q1608" s="12">
        <f t="shared" si="155"/>
        <v>40625.861550925925</v>
      </c>
      <c r="R1608" s="11">
        <f t="shared" si="152"/>
        <v>87.829673913043479</v>
      </c>
      <c r="S1608" t="str">
        <f t="shared" si="153"/>
        <v>music</v>
      </c>
      <c r="T1608" t="str">
        <f t="shared" si="154"/>
        <v>rock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12">
        <f t="shared" si="151"/>
        <v>41053.600127314814</v>
      </c>
      <c r="Q1609" s="12">
        <f t="shared" si="155"/>
        <v>41074.600127314814</v>
      </c>
      <c r="R1609" s="11">
        <f t="shared" si="152"/>
        <v>70.785365853658533</v>
      </c>
      <c r="S1609" t="str">
        <f t="shared" si="153"/>
        <v>music</v>
      </c>
      <c r="T1609" t="str">
        <f t="shared" si="154"/>
        <v>rock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12">
        <f t="shared" si="151"/>
        <v>41607.622523148144</v>
      </c>
      <c r="Q1610" s="12">
        <f t="shared" si="155"/>
        <v>41640.018055555556</v>
      </c>
      <c r="R1610" s="11">
        <f t="shared" si="152"/>
        <v>52.826086956521742</v>
      </c>
      <c r="S1610" t="str">
        <f t="shared" si="153"/>
        <v>music</v>
      </c>
      <c r="T1610" t="str">
        <f t="shared" si="154"/>
        <v>rock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12">
        <f t="shared" si="151"/>
        <v>40795.792928240735</v>
      </c>
      <c r="Q1611" s="12">
        <f t="shared" si="155"/>
        <v>40849.125</v>
      </c>
      <c r="R1611" s="11">
        <f t="shared" si="152"/>
        <v>443.75</v>
      </c>
      <c r="S1611" t="str">
        <f t="shared" si="153"/>
        <v>music</v>
      </c>
      <c r="T1611" t="str">
        <f t="shared" si="154"/>
        <v>rock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12">
        <f t="shared" si="151"/>
        <v>41228.716550925921</v>
      </c>
      <c r="Q1612" s="12">
        <f t="shared" si="155"/>
        <v>41258.716550925921</v>
      </c>
      <c r="R1612" s="11">
        <f t="shared" si="152"/>
        <v>48.544642857142854</v>
      </c>
      <c r="S1612" t="str">
        <f t="shared" si="153"/>
        <v>music</v>
      </c>
      <c r="T1612" t="str">
        <f t="shared" si="154"/>
        <v>rock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12">
        <f t="shared" si="151"/>
        <v>41408.792037037034</v>
      </c>
      <c r="Q1613" s="12">
        <f t="shared" si="155"/>
        <v>41429.792037037034</v>
      </c>
      <c r="R1613" s="11">
        <f t="shared" si="152"/>
        <v>37.074074074074076</v>
      </c>
      <c r="S1613" t="str">
        <f t="shared" si="153"/>
        <v>music</v>
      </c>
      <c r="T1613" t="str">
        <f t="shared" si="154"/>
        <v>rock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12">
        <f t="shared" si="151"/>
        <v>41246.666481481479</v>
      </c>
      <c r="Q1614" s="12">
        <f t="shared" si="155"/>
        <v>41276.666481481479</v>
      </c>
      <c r="R1614" s="11">
        <f t="shared" si="152"/>
        <v>50</v>
      </c>
      <c r="S1614" t="str">
        <f t="shared" si="153"/>
        <v>music</v>
      </c>
      <c r="T1614" t="str">
        <f t="shared" si="154"/>
        <v>rock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12">
        <f t="shared" si="151"/>
        <v>41081.861134259256</v>
      </c>
      <c r="Q1615" s="12">
        <f t="shared" si="155"/>
        <v>41111.861134259256</v>
      </c>
      <c r="R1615" s="11">
        <f t="shared" si="152"/>
        <v>39.03846153846154</v>
      </c>
      <c r="S1615" t="str">
        <f t="shared" si="153"/>
        <v>music</v>
      </c>
      <c r="T1615" t="str">
        <f t="shared" si="154"/>
        <v>rock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12">
        <f t="shared" si="151"/>
        <v>41794.772789351846</v>
      </c>
      <c r="Q1616" s="12">
        <f t="shared" si="155"/>
        <v>41854.5</v>
      </c>
      <c r="R1616" s="11">
        <f t="shared" si="152"/>
        <v>66.688311688311686</v>
      </c>
      <c r="S1616" t="str">
        <f t="shared" si="153"/>
        <v>music</v>
      </c>
      <c r="T1616" t="str">
        <f t="shared" si="154"/>
        <v>rock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12">
        <f t="shared" si="151"/>
        <v>40844.842546296291</v>
      </c>
      <c r="Q1617" s="12">
        <f t="shared" si="155"/>
        <v>40889.884212962963</v>
      </c>
      <c r="R1617" s="11">
        <f t="shared" si="152"/>
        <v>67.132352941176464</v>
      </c>
      <c r="S1617" t="str">
        <f t="shared" si="153"/>
        <v>music</v>
      </c>
      <c r="T1617" t="str">
        <f t="shared" si="154"/>
        <v>rock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12">
        <f t="shared" si="151"/>
        <v>41194.507187499999</v>
      </c>
      <c r="Q1618" s="12">
        <f t="shared" si="155"/>
        <v>41235.708333333328</v>
      </c>
      <c r="R1618" s="11">
        <f t="shared" si="152"/>
        <v>66.369426751592357</v>
      </c>
      <c r="S1618" t="str">
        <f t="shared" si="153"/>
        <v>music</v>
      </c>
      <c r="T1618" t="str">
        <f t="shared" si="154"/>
        <v>rock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12">
        <f t="shared" si="151"/>
        <v>41546.455879629626</v>
      </c>
      <c r="Q1619" s="12">
        <f t="shared" si="155"/>
        <v>41579.583333333328</v>
      </c>
      <c r="R1619" s="11">
        <f t="shared" si="152"/>
        <v>64.620253164556956</v>
      </c>
      <c r="S1619" t="str">
        <f t="shared" si="153"/>
        <v>music</v>
      </c>
      <c r="T1619" t="str">
        <f t="shared" si="154"/>
        <v>rock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12">
        <f t="shared" si="151"/>
        <v>41301.446006944439</v>
      </c>
      <c r="Q1620" s="12">
        <f t="shared" si="155"/>
        <v>41341.446006944439</v>
      </c>
      <c r="R1620" s="11">
        <f t="shared" si="152"/>
        <v>58.370370370370374</v>
      </c>
      <c r="S1620" t="str">
        <f t="shared" si="153"/>
        <v>music</v>
      </c>
      <c r="T1620" t="str">
        <f t="shared" si="154"/>
        <v>rock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12">
        <f t="shared" si="151"/>
        <v>41875.977847222224</v>
      </c>
      <c r="Q1621" s="12">
        <f t="shared" si="155"/>
        <v>41896.977847222224</v>
      </c>
      <c r="R1621" s="11">
        <f t="shared" si="152"/>
        <v>86.956521739130437</v>
      </c>
      <c r="S1621" t="str">
        <f t="shared" si="153"/>
        <v>music</v>
      </c>
      <c r="T1621" t="str">
        <f t="shared" si="154"/>
        <v>rock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12">
        <f t="shared" si="151"/>
        <v>41321.131249999999</v>
      </c>
      <c r="Q1622" s="12">
        <f t="shared" si="155"/>
        <v>41328.131249999999</v>
      </c>
      <c r="R1622" s="11">
        <f t="shared" si="152"/>
        <v>66.470588235294116</v>
      </c>
      <c r="S1622" t="str">
        <f t="shared" si="153"/>
        <v>music</v>
      </c>
      <c r="T1622" t="str">
        <f t="shared" si="154"/>
        <v>rock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12">
        <f t="shared" si="151"/>
        <v>41003.398321759254</v>
      </c>
      <c r="Q1623" s="12">
        <f t="shared" si="155"/>
        <v>41056.957638888889</v>
      </c>
      <c r="R1623" s="11">
        <f t="shared" si="152"/>
        <v>163.78378378378378</v>
      </c>
      <c r="S1623" t="str">
        <f t="shared" si="153"/>
        <v>music</v>
      </c>
      <c r="T1623" t="str">
        <f t="shared" si="154"/>
        <v>rock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12">
        <f t="shared" si="151"/>
        <v>41950.086504629624</v>
      </c>
      <c r="Q1624" s="12">
        <f t="shared" si="155"/>
        <v>41990.124305555553</v>
      </c>
      <c r="R1624" s="11">
        <f t="shared" si="152"/>
        <v>107.98461538461538</v>
      </c>
      <c r="S1624" t="str">
        <f t="shared" si="153"/>
        <v>music</v>
      </c>
      <c r="T1624" t="str">
        <f t="shared" si="154"/>
        <v>rock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12">
        <f t="shared" si="151"/>
        <v>41453.480196759258</v>
      </c>
      <c r="Q1625" s="12">
        <f t="shared" si="155"/>
        <v>41513.480196759258</v>
      </c>
      <c r="R1625" s="11">
        <f t="shared" si="152"/>
        <v>42.111111111111114</v>
      </c>
      <c r="S1625" t="str">
        <f t="shared" si="153"/>
        <v>music</v>
      </c>
      <c r="T1625" t="str">
        <f t="shared" si="154"/>
        <v>rock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12">
        <f t="shared" si="151"/>
        <v>41243.158969907403</v>
      </c>
      <c r="Q1626" s="12">
        <f t="shared" si="155"/>
        <v>41283.158969907403</v>
      </c>
      <c r="R1626" s="11">
        <f t="shared" si="152"/>
        <v>47.2</v>
      </c>
      <c r="S1626" t="str">
        <f t="shared" si="153"/>
        <v>music</v>
      </c>
      <c r="T1626" t="str">
        <f t="shared" si="154"/>
        <v>rock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12">
        <f t="shared" si="151"/>
        <v>41135.491354166668</v>
      </c>
      <c r="Q1627" s="12">
        <f t="shared" si="155"/>
        <v>41163.491354166668</v>
      </c>
      <c r="R1627" s="11">
        <f t="shared" si="152"/>
        <v>112.01923076923077</v>
      </c>
      <c r="S1627" t="str">
        <f t="shared" si="153"/>
        <v>music</v>
      </c>
      <c r="T1627" t="str">
        <f t="shared" si="154"/>
        <v>rock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12">
        <f t="shared" si="151"/>
        <v>41579.639664351853</v>
      </c>
      <c r="Q1628" s="12">
        <f t="shared" si="155"/>
        <v>41609.681331018517</v>
      </c>
      <c r="R1628" s="11">
        <f t="shared" si="152"/>
        <v>74.953703703703709</v>
      </c>
      <c r="S1628" t="str">
        <f t="shared" si="153"/>
        <v>music</v>
      </c>
      <c r="T1628" t="str">
        <f t="shared" si="154"/>
        <v>rock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12">
        <f t="shared" si="151"/>
        <v>41205.498715277776</v>
      </c>
      <c r="Q1629" s="12">
        <f t="shared" si="155"/>
        <v>41238.999305555553</v>
      </c>
      <c r="R1629" s="11">
        <f t="shared" si="152"/>
        <v>61.578947368421055</v>
      </c>
      <c r="S1629" t="str">
        <f t="shared" si="153"/>
        <v>music</v>
      </c>
      <c r="T1629" t="str">
        <f t="shared" si="154"/>
        <v>rock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12">
        <f t="shared" si="151"/>
        <v>41774.528726851851</v>
      </c>
      <c r="Q1630" s="12">
        <f t="shared" si="155"/>
        <v>41807.528726851851</v>
      </c>
      <c r="R1630" s="11">
        <f t="shared" si="152"/>
        <v>45.875</v>
      </c>
      <c r="S1630" t="str">
        <f t="shared" si="153"/>
        <v>music</v>
      </c>
      <c r="T1630" t="str">
        <f t="shared" si="154"/>
        <v>rock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12">
        <f t="shared" si="151"/>
        <v>41645.658946759257</v>
      </c>
      <c r="Q1631" s="12">
        <f t="shared" si="155"/>
        <v>41690.658946759257</v>
      </c>
      <c r="R1631" s="11">
        <f t="shared" si="152"/>
        <v>75.853658536585371</v>
      </c>
      <c r="S1631" t="str">
        <f t="shared" si="153"/>
        <v>music</v>
      </c>
      <c r="T1631" t="str">
        <f t="shared" si="154"/>
        <v>rock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12">
        <f t="shared" si="151"/>
        <v>40939.629340277774</v>
      </c>
      <c r="Q1632" s="12">
        <f t="shared" si="155"/>
        <v>40970.082638888889</v>
      </c>
      <c r="R1632" s="11">
        <f t="shared" si="152"/>
        <v>84.206349206349202</v>
      </c>
      <c r="S1632" t="str">
        <f t="shared" si="153"/>
        <v>music</v>
      </c>
      <c r="T1632" t="str">
        <f t="shared" si="154"/>
        <v>rock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12">
        <f t="shared" si="151"/>
        <v>41164.65116898148</v>
      </c>
      <c r="Q1633" s="12">
        <f t="shared" si="155"/>
        <v>41194.65116898148</v>
      </c>
      <c r="R1633" s="11">
        <f t="shared" si="152"/>
        <v>117.22556390977444</v>
      </c>
      <c r="S1633" t="str">
        <f t="shared" si="153"/>
        <v>music</v>
      </c>
      <c r="T1633" t="str">
        <f t="shared" si="154"/>
        <v>rock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12">
        <f t="shared" si="151"/>
        <v>40750.132569444439</v>
      </c>
      <c r="Q1634" s="12">
        <f t="shared" si="155"/>
        <v>40810.132569444439</v>
      </c>
      <c r="R1634" s="11">
        <f t="shared" si="152"/>
        <v>86.489361702127653</v>
      </c>
      <c r="S1634" t="str">
        <f t="shared" si="153"/>
        <v>music</v>
      </c>
      <c r="T1634" t="str">
        <f t="shared" si="154"/>
        <v>rock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12">
        <f t="shared" si="151"/>
        <v>40896.675416666665</v>
      </c>
      <c r="Q1635" s="12">
        <f t="shared" si="155"/>
        <v>40924</v>
      </c>
      <c r="R1635" s="11">
        <f t="shared" si="152"/>
        <v>172.41379310344828</v>
      </c>
      <c r="S1635" t="str">
        <f t="shared" si="153"/>
        <v>music</v>
      </c>
      <c r="T1635" t="str">
        <f t="shared" si="154"/>
        <v>rock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12">
        <f t="shared" si="151"/>
        <v>40657.981493055551</v>
      </c>
      <c r="Q1636" s="12">
        <f t="shared" si="155"/>
        <v>40696.040972222218</v>
      </c>
      <c r="R1636" s="11">
        <f t="shared" si="152"/>
        <v>62.8125</v>
      </c>
      <c r="S1636" t="str">
        <f t="shared" si="153"/>
        <v>music</v>
      </c>
      <c r="T1636" t="str">
        <f t="shared" si="154"/>
        <v>rock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12">
        <f t="shared" si="151"/>
        <v>42502.660428240742</v>
      </c>
      <c r="Q1637" s="12">
        <f t="shared" si="155"/>
        <v>42562.660428240742</v>
      </c>
      <c r="R1637" s="11">
        <f t="shared" si="152"/>
        <v>67.729729729729726</v>
      </c>
      <c r="S1637" t="str">
        <f t="shared" si="153"/>
        <v>music</v>
      </c>
      <c r="T1637" t="str">
        <f t="shared" si="154"/>
        <v>rock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12">
        <f t="shared" si="151"/>
        <v>40662.878333333334</v>
      </c>
      <c r="Q1638" s="12">
        <f t="shared" si="155"/>
        <v>40705.958333333328</v>
      </c>
      <c r="R1638" s="11">
        <f t="shared" si="152"/>
        <v>53.5632183908046</v>
      </c>
      <c r="S1638" t="str">
        <f t="shared" si="153"/>
        <v>music</v>
      </c>
      <c r="T1638" t="str">
        <f t="shared" si="154"/>
        <v>rock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12">
        <f t="shared" si="151"/>
        <v>40122.543287037035</v>
      </c>
      <c r="Q1639" s="12">
        <f t="shared" si="155"/>
        <v>40178.777083333334</v>
      </c>
      <c r="R1639" s="11">
        <f t="shared" si="152"/>
        <v>34.6</v>
      </c>
      <c r="S1639" t="str">
        <f t="shared" si="153"/>
        <v>music</v>
      </c>
      <c r="T1639" t="str">
        <f t="shared" si="154"/>
        <v>rock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12">
        <f t="shared" si="151"/>
        <v>41288.478796296295</v>
      </c>
      <c r="Q1640" s="12">
        <f t="shared" si="155"/>
        <v>41333.684027777774</v>
      </c>
      <c r="R1640" s="11">
        <f t="shared" si="152"/>
        <v>38.888888888888886</v>
      </c>
      <c r="S1640" t="str">
        <f t="shared" si="153"/>
        <v>music</v>
      </c>
      <c r="T1640" t="str">
        <f t="shared" si="154"/>
        <v>rock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12">
        <f t="shared" si="151"/>
        <v>40941.444039351853</v>
      </c>
      <c r="Q1641" s="12">
        <f t="shared" si="155"/>
        <v>40971.444039351853</v>
      </c>
      <c r="R1641" s="11">
        <f t="shared" si="152"/>
        <v>94.736842105263165</v>
      </c>
      <c r="S1641" t="str">
        <f t="shared" si="153"/>
        <v>music</v>
      </c>
      <c r="T1641" t="str">
        <f t="shared" si="154"/>
        <v>rock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12">
        <f t="shared" si="151"/>
        <v>40379.022627314815</v>
      </c>
      <c r="Q1642" s="12">
        <f t="shared" si="155"/>
        <v>40392.874305555553</v>
      </c>
      <c r="R1642" s="11">
        <f t="shared" si="152"/>
        <v>39.967058823529413</v>
      </c>
      <c r="S1642" t="str">
        <f t="shared" si="153"/>
        <v>music</v>
      </c>
      <c r="T1642" t="str">
        <f t="shared" si="154"/>
        <v>rock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12">
        <f t="shared" si="151"/>
        <v>41962.388240740744</v>
      </c>
      <c r="Q1643" s="12">
        <f t="shared" si="155"/>
        <v>41992.388240740744</v>
      </c>
      <c r="R1643" s="11">
        <f t="shared" si="152"/>
        <v>97.5</v>
      </c>
      <c r="S1643" t="str">
        <f t="shared" si="153"/>
        <v>music</v>
      </c>
      <c r="T1643" t="str">
        <f t="shared" si="154"/>
        <v>pop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12">
        <f t="shared" si="151"/>
        <v>40687.816284722219</v>
      </c>
      <c r="Q1644" s="12">
        <f t="shared" si="155"/>
        <v>40707.816284722219</v>
      </c>
      <c r="R1644" s="11">
        <f t="shared" si="152"/>
        <v>42.857142857142854</v>
      </c>
      <c r="S1644" t="str">
        <f t="shared" si="153"/>
        <v>music</v>
      </c>
      <c r="T1644" t="str">
        <f t="shared" si="154"/>
        <v>pop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12">
        <f t="shared" si="151"/>
        <v>41146.615879629629</v>
      </c>
      <c r="Q1645" s="12">
        <f t="shared" si="155"/>
        <v>41176.615879629629</v>
      </c>
      <c r="R1645" s="11">
        <f t="shared" si="152"/>
        <v>168.51351351351352</v>
      </c>
      <c r="S1645" t="str">
        <f t="shared" si="153"/>
        <v>music</v>
      </c>
      <c r="T1645" t="str">
        <f t="shared" si="154"/>
        <v>pop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12">
        <f t="shared" si="151"/>
        <v>41174.851388888885</v>
      </c>
      <c r="Q1646" s="12">
        <f t="shared" si="155"/>
        <v>41234.893055555556</v>
      </c>
      <c r="R1646" s="11">
        <f t="shared" si="152"/>
        <v>85.546875</v>
      </c>
      <c r="S1646" t="str">
        <f t="shared" si="153"/>
        <v>music</v>
      </c>
      <c r="T1646" t="str">
        <f t="shared" si="154"/>
        <v>pop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12">
        <f t="shared" si="151"/>
        <v>41521.409027777772</v>
      </c>
      <c r="Q1647" s="12">
        <f t="shared" si="155"/>
        <v>41535.409027777772</v>
      </c>
      <c r="R1647" s="11">
        <f t="shared" si="152"/>
        <v>554</v>
      </c>
      <c r="S1647" t="str">
        <f t="shared" si="153"/>
        <v>music</v>
      </c>
      <c r="T1647" t="str">
        <f t="shared" si="154"/>
        <v>pop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12">
        <f t="shared" si="151"/>
        <v>41833.241932870369</v>
      </c>
      <c r="Q1648" s="12">
        <f t="shared" si="155"/>
        <v>41865.549305555556</v>
      </c>
      <c r="R1648" s="11">
        <f t="shared" si="152"/>
        <v>26.554216867469879</v>
      </c>
      <c r="S1648" t="str">
        <f t="shared" si="153"/>
        <v>music</v>
      </c>
      <c r="T1648" t="str">
        <f t="shared" si="154"/>
        <v>pop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12">
        <f t="shared" si="151"/>
        <v>41039.201122685183</v>
      </c>
      <c r="Q1649" s="12">
        <f t="shared" si="155"/>
        <v>41069.201122685183</v>
      </c>
      <c r="R1649" s="11">
        <f t="shared" si="152"/>
        <v>113.82608695652173</v>
      </c>
      <c r="S1649" t="str">
        <f t="shared" si="153"/>
        <v>music</v>
      </c>
      <c r="T1649" t="str">
        <f t="shared" si="154"/>
        <v>pop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12">
        <f t="shared" si="151"/>
        <v>40592.496319444443</v>
      </c>
      <c r="Q1650" s="12">
        <f t="shared" si="155"/>
        <v>40622.454652777778</v>
      </c>
      <c r="R1650" s="11">
        <f t="shared" si="152"/>
        <v>32.011111111111113</v>
      </c>
      <c r="S1650" t="str">
        <f t="shared" si="153"/>
        <v>music</v>
      </c>
      <c r="T1650" t="str">
        <f t="shared" si="154"/>
        <v>pop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12">
        <f t="shared" si="151"/>
        <v>41737.476331018515</v>
      </c>
      <c r="Q1651" s="12">
        <f t="shared" si="155"/>
        <v>41782.476331018515</v>
      </c>
      <c r="R1651" s="11">
        <f t="shared" si="152"/>
        <v>47.189259259259259</v>
      </c>
      <c r="S1651" t="str">
        <f t="shared" si="153"/>
        <v>music</v>
      </c>
      <c r="T1651" t="str">
        <f t="shared" si="154"/>
        <v>pop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12">
        <f t="shared" si="151"/>
        <v>41526.227280092593</v>
      </c>
      <c r="Q1652" s="12">
        <f t="shared" si="155"/>
        <v>41556.227280092593</v>
      </c>
      <c r="R1652" s="11">
        <f t="shared" si="152"/>
        <v>88.46875</v>
      </c>
      <c r="S1652" t="str">
        <f t="shared" si="153"/>
        <v>music</v>
      </c>
      <c r="T1652" t="str">
        <f t="shared" si="154"/>
        <v>pop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12">
        <f t="shared" si="151"/>
        <v>40625.692361111105</v>
      </c>
      <c r="Q1653" s="12">
        <f t="shared" si="155"/>
        <v>40659.082638888889</v>
      </c>
      <c r="R1653" s="11">
        <f t="shared" si="152"/>
        <v>100.75</v>
      </c>
      <c r="S1653" t="str">
        <f t="shared" si="153"/>
        <v>music</v>
      </c>
      <c r="T1653" t="str">
        <f t="shared" si="154"/>
        <v>pop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12">
        <f t="shared" si="151"/>
        <v>41572.284641203703</v>
      </c>
      <c r="Q1654" s="12">
        <f t="shared" si="155"/>
        <v>41602.326307870368</v>
      </c>
      <c r="R1654" s="11">
        <f t="shared" si="152"/>
        <v>64.714285714285708</v>
      </c>
      <c r="S1654" t="str">
        <f t="shared" si="153"/>
        <v>music</v>
      </c>
      <c r="T1654" t="str">
        <f t="shared" si="154"/>
        <v>pop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12">
        <f t="shared" si="151"/>
        <v>40626.626111111109</v>
      </c>
      <c r="Q1655" s="12">
        <f t="shared" si="155"/>
        <v>40657.626111111109</v>
      </c>
      <c r="R1655" s="11">
        <f t="shared" si="152"/>
        <v>51.854285714285716</v>
      </c>
      <c r="S1655" t="str">
        <f t="shared" si="153"/>
        <v>music</v>
      </c>
      <c r="T1655" t="str">
        <f t="shared" si="154"/>
        <v>pop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12">
        <f t="shared" si="151"/>
        <v>40987.682407407403</v>
      </c>
      <c r="Q1656" s="12">
        <f t="shared" si="155"/>
        <v>41017.682407407403</v>
      </c>
      <c r="R1656" s="11">
        <f t="shared" si="152"/>
        <v>38.794117647058826</v>
      </c>
      <c r="S1656" t="str">
        <f t="shared" si="153"/>
        <v>music</v>
      </c>
      <c r="T1656" t="str">
        <f t="shared" si="154"/>
        <v>pop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12">
        <f t="shared" si="151"/>
        <v>40974.583564814813</v>
      </c>
      <c r="Q1657" s="12">
        <f t="shared" si="155"/>
        <v>41004.541898148142</v>
      </c>
      <c r="R1657" s="11">
        <f t="shared" si="152"/>
        <v>44.645833333333336</v>
      </c>
      <c r="S1657" t="str">
        <f t="shared" si="153"/>
        <v>music</v>
      </c>
      <c r="T1657" t="str">
        <f t="shared" si="154"/>
        <v>pop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12">
        <f t="shared" si="151"/>
        <v>41226.720509259256</v>
      </c>
      <c r="Q1658" s="12">
        <f t="shared" si="155"/>
        <v>41256.720509259256</v>
      </c>
      <c r="R1658" s="11">
        <f t="shared" si="152"/>
        <v>156.77333333333334</v>
      </c>
      <c r="S1658" t="str">
        <f t="shared" si="153"/>
        <v>music</v>
      </c>
      <c r="T1658" t="str">
        <f t="shared" si="154"/>
        <v>pop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12">
        <f t="shared" si="151"/>
        <v>41023.573703703703</v>
      </c>
      <c r="Q1659" s="12">
        <f t="shared" si="155"/>
        <v>41053.573703703703</v>
      </c>
      <c r="R1659" s="11">
        <f t="shared" si="152"/>
        <v>118.70339366515837</v>
      </c>
      <c r="S1659" t="str">
        <f t="shared" si="153"/>
        <v>music</v>
      </c>
      <c r="T1659" t="str">
        <f t="shared" si="154"/>
        <v>pop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12">
        <f t="shared" si="151"/>
        <v>41223.013506944444</v>
      </c>
      <c r="Q1660" s="12">
        <f t="shared" si="155"/>
        <v>41261.388888888883</v>
      </c>
      <c r="R1660" s="11">
        <f t="shared" si="152"/>
        <v>74.149532710280369</v>
      </c>
      <c r="S1660" t="str">
        <f t="shared" si="153"/>
        <v>music</v>
      </c>
      <c r="T1660" t="str">
        <f t="shared" si="154"/>
        <v>pop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12">
        <f t="shared" si="151"/>
        <v>41596.705104166664</v>
      </c>
      <c r="Q1661" s="12">
        <f t="shared" si="155"/>
        <v>41625.291666666664</v>
      </c>
      <c r="R1661" s="11">
        <f t="shared" si="152"/>
        <v>12.533333333333333</v>
      </c>
      <c r="S1661" t="str">
        <f t="shared" si="153"/>
        <v>music</v>
      </c>
      <c r="T1661" t="str">
        <f t="shared" si="154"/>
        <v>pop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12">
        <f t="shared" si="151"/>
        <v>42459.485532407409</v>
      </c>
      <c r="Q1662" s="12">
        <f t="shared" si="155"/>
        <v>42490.707638888889</v>
      </c>
      <c r="R1662" s="11">
        <f t="shared" si="152"/>
        <v>27.861111111111111</v>
      </c>
      <c r="S1662" t="str">
        <f t="shared" si="153"/>
        <v>music</v>
      </c>
      <c r="T1662" t="str">
        <f t="shared" si="154"/>
        <v>pop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12">
        <f t="shared" si="151"/>
        <v>42343.789710648147</v>
      </c>
      <c r="Q1663" s="12">
        <f t="shared" si="155"/>
        <v>42386.666666666664</v>
      </c>
      <c r="R1663" s="11">
        <f t="shared" si="152"/>
        <v>80.178217821782184</v>
      </c>
      <c r="S1663" t="str">
        <f t="shared" si="153"/>
        <v>music</v>
      </c>
      <c r="T1663" t="str">
        <f t="shared" si="154"/>
        <v>pop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12">
        <f t="shared" si="151"/>
        <v>40847.99</v>
      </c>
      <c r="Q1664" s="12">
        <f t="shared" si="155"/>
        <v>40908.031666666662</v>
      </c>
      <c r="R1664" s="11">
        <f t="shared" si="152"/>
        <v>132.43548387096774</v>
      </c>
      <c r="S1664" t="str">
        <f t="shared" si="153"/>
        <v>music</v>
      </c>
      <c r="T1664" t="str">
        <f t="shared" si="154"/>
        <v>pop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12">
        <f t="shared" si="151"/>
        <v>42005.813738425924</v>
      </c>
      <c r="Q1665" s="12">
        <f t="shared" si="155"/>
        <v>42035.813738425924</v>
      </c>
      <c r="R1665" s="11">
        <f t="shared" si="152"/>
        <v>33.75</v>
      </c>
      <c r="S1665" t="str">
        <f t="shared" si="153"/>
        <v>music</v>
      </c>
      <c r="T1665" t="str">
        <f t="shared" si="154"/>
        <v>pop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12">
        <f t="shared" si="151"/>
        <v>40939.553449074068</v>
      </c>
      <c r="Q1666" s="12">
        <f t="shared" si="155"/>
        <v>40983.957638888889</v>
      </c>
      <c r="R1666" s="11">
        <f t="shared" si="152"/>
        <v>34.384494382022467</v>
      </c>
      <c r="S1666" t="str">
        <f t="shared" si="153"/>
        <v>music</v>
      </c>
      <c r="T1666" t="str">
        <f t="shared" si="154"/>
        <v>pop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((E1667/D1667)*100)</f>
        <v>119.45714285714286</v>
      </c>
      <c r="P1667" s="12">
        <f t="shared" ref="P1667:P1730" si="157">(((J1667/60)/60)/24)+DATE(1970,1,1)+(-5/24)</f>
        <v>40564.441122685181</v>
      </c>
      <c r="Q1667" s="12">
        <f t="shared" si="155"/>
        <v>40595.916666666664</v>
      </c>
      <c r="R1667" s="11">
        <f t="shared" ref="R1667:R1730" si="158">IFERROR(E1667/L1667,0)</f>
        <v>44.956989247311824</v>
      </c>
      <c r="S1667" t="str">
        <f t="shared" ref="S1667:S1730" si="159">LEFT(N1667, SEARCH("/",N1667,1)-1)</f>
        <v>music</v>
      </c>
      <c r="T1667" t="str">
        <f t="shared" ref="T1667:T1730" si="160">RIGHT(N1667,LEN(N1667)-SEARCH("/",N1667))</f>
        <v>pop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12">
        <f t="shared" si="157"/>
        <v>41331.04482638889</v>
      </c>
      <c r="Q1668" s="12">
        <f t="shared" ref="Q1668:Q1731" si="161">(((I1668/60)/60)/24)+DATE(1970,1,1)+(-5/24)</f>
        <v>41361.003159722219</v>
      </c>
      <c r="R1668" s="11">
        <f t="shared" si="158"/>
        <v>41.04081632653061</v>
      </c>
      <c r="S1668" t="str">
        <f t="shared" si="159"/>
        <v>music</v>
      </c>
      <c r="T1668" t="str">
        <f t="shared" si="160"/>
        <v>pop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12">
        <f t="shared" si="157"/>
        <v>41681.862245370365</v>
      </c>
      <c r="Q1669" s="12">
        <f t="shared" si="161"/>
        <v>41709.082638888889</v>
      </c>
      <c r="R1669" s="11">
        <f t="shared" si="158"/>
        <v>52.597560975609753</v>
      </c>
      <c r="S1669" t="str">
        <f t="shared" si="159"/>
        <v>music</v>
      </c>
      <c r="T1669" t="str">
        <f t="shared" si="160"/>
        <v>pop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12">
        <f t="shared" si="157"/>
        <v>40844.941423611104</v>
      </c>
      <c r="Q1670" s="12">
        <f t="shared" si="161"/>
        <v>40874.983090277776</v>
      </c>
      <c r="R1670" s="11">
        <f t="shared" si="158"/>
        <v>70.784482758620683</v>
      </c>
      <c r="S1670" t="str">
        <f t="shared" si="159"/>
        <v>music</v>
      </c>
      <c r="T1670" t="str">
        <f t="shared" si="160"/>
        <v>pop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12">
        <f t="shared" si="157"/>
        <v>42461.676805555551</v>
      </c>
      <c r="Q1671" s="12">
        <f t="shared" si="161"/>
        <v>42521.676805555551</v>
      </c>
      <c r="R1671" s="11">
        <f t="shared" si="158"/>
        <v>53.75</v>
      </c>
      <c r="S1671" t="str">
        <f t="shared" si="159"/>
        <v>music</v>
      </c>
      <c r="T1671" t="str">
        <f t="shared" si="160"/>
        <v>pop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12">
        <f t="shared" si="157"/>
        <v>40313.722210648149</v>
      </c>
      <c r="Q1672" s="12">
        <f t="shared" si="161"/>
        <v>40363.958333333328</v>
      </c>
      <c r="R1672" s="11">
        <f t="shared" si="158"/>
        <v>44.608695652173914</v>
      </c>
      <c r="S1672" t="str">
        <f t="shared" si="159"/>
        <v>music</v>
      </c>
      <c r="T1672" t="str">
        <f t="shared" si="160"/>
        <v>pop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12">
        <f t="shared" si="157"/>
        <v>42553.335810185185</v>
      </c>
      <c r="Q1673" s="12">
        <f t="shared" si="161"/>
        <v>42583.335810185185</v>
      </c>
      <c r="R1673" s="11">
        <f t="shared" si="158"/>
        <v>26.148961038961041</v>
      </c>
      <c r="S1673" t="str">
        <f t="shared" si="159"/>
        <v>music</v>
      </c>
      <c r="T1673" t="str">
        <f t="shared" si="160"/>
        <v>pop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12">
        <f t="shared" si="157"/>
        <v>41034.448263888888</v>
      </c>
      <c r="Q1674" s="12">
        <f t="shared" si="161"/>
        <v>41064.448263888888</v>
      </c>
      <c r="R1674" s="11">
        <f t="shared" si="158"/>
        <v>39.183673469387756</v>
      </c>
      <c r="S1674" t="str">
        <f t="shared" si="159"/>
        <v>music</v>
      </c>
      <c r="T1674" t="str">
        <f t="shared" si="160"/>
        <v>pop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12">
        <f t="shared" si="157"/>
        <v>42039.670046296298</v>
      </c>
      <c r="Q1675" s="12">
        <f t="shared" si="161"/>
        <v>42069.670046296298</v>
      </c>
      <c r="R1675" s="11">
        <f t="shared" si="158"/>
        <v>45.593220338983052</v>
      </c>
      <c r="S1675" t="str">
        <f t="shared" si="159"/>
        <v>music</v>
      </c>
      <c r="T1675" t="str">
        <f t="shared" si="160"/>
        <v>pop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12">
        <f t="shared" si="157"/>
        <v>42569.397060185183</v>
      </c>
      <c r="Q1676" s="12">
        <f t="shared" si="161"/>
        <v>42600.082638888889</v>
      </c>
      <c r="R1676" s="11">
        <f t="shared" si="158"/>
        <v>89.247787610619469</v>
      </c>
      <c r="S1676" t="str">
        <f t="shared" si="159"/>
        <v>music</v>
      </c>
      <c r="T1676" t="str">
        <f t="shared" si="160"/>
        <v>pop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12">
        <f t="shared" si="157"/>
        <v>40802.524768518517</v>
      </c>
      <c r="Q1677" s="12">
        <f t="shared" si="161"/>
        <v>40832.710416666661</v>
      </c>
      <c r="R1677" s="11">
        <f t="shared" si="158"/>
        <v>40.416470588235299</v>
      </c>
      <c r="S1677" t="str">
        <f t="shared" si="159"/>
        <v>music</v>
      </c>
      <c r="T1677" t="str">
        <f t="shared" si="160"/>
        <v>pop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12">
        <f t="shared" si="157"/>
        <v>40973.517905092594</v>
      </c>
      <c r="Q1678" s="12">
        <f t="shared" si="161"/>
        <v>41019.957638888889</v>
      </c>
      <c r="R1678" s="11">
        <f t="shared" si="158"/>
        <v>82.38095238095238</v>
      </c>
      <c r="S1678" t="str">
        <f t="shared" si="159"/>
        <v>music</v>
      </c>
      <c r="T1678" t="str">
        <f t="shared" si="160"/>
        <v>pop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12">
        <f t="shared" si="157"/>
        <v>42416.198796296296</v>
      </c>
      <c r="Q1679" s="12">
        <f t="shared" si="161"/>
        <v>42476.040972222218</v>
      </c>
      <c r="R1679" s="11">
        <f t="shared" si="158"/>
        <v>159.52380952380952</v>
      </c>
      <c r="S1679" t="str">
        <f t="shared" si="159"/>
        <v>music</v>
      </c>
      <c r="T1679" t="str">
        <f t="shared" si="160"/>
        <v>pop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12">
        <f t="shared" si="157"/>
        <v>41662.646655092591</v>
      </c>
      <c r="Q1680" s="12">
        <f t="shared" si="161"/>
        <v>41676.646655092591</v>
      </c>
      <c r="R1680" s="11">
        <f t="shared" si="158"/>
        <v>36.244897959183675</v>
      </c>
      <c r="S1680" t="str">
        <f t="shared" si="159"/>
        <v>music</v>
      </c>
      <c r="T1680" t="str">
        <f t="shared" si="160"/>
        <v>pop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12">
        <f t="shared" si="157"/>
        <v>40722.860474537032</v>
      </c>
      <c r="Q1681" s="12">
        <f t="shared" si="161"/>
        <v>40745.860474537032</v>
      </c>
      <c r="R1681" s="11">
        <f t="shared" si="158"/>
        <v>62.5</v>
      </c>
      <c r="S1681" t="str">
        <f t="shared" si="159"/>
        <v>music</v>
      </c>
      <c r="T1681" t="str">
        <f t="shared" si="160"/>
        <v>pop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12">
        <f t="shared" si="157"/>
        <v>41802.549386574072</v>
      </c>
      <c r="Q1682" s="12">
        <f t="shared" si="161"/>
        <v>41832.549386574072</v>
      </c>
      <c r="R1682" s="11">
        <f t="shared" si="158"/>
        <v>47</v>
      </c>
      <c r="S1682" t="str">
        <f t="shared" si="159"/>
        <v>music</v>
      </c>
      <c r="T1682" t="str">
        <f t="shared" si="160"/>
        <v>pop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12">
        <f t="shared" si="157"/>
        <v>42773.91300925926</v>
      </c>
      <c r="Q1683" s="12">
        <f t="shared" si="161"/>
        <v>42822.874999999993</v>
      </c>
      <c r="R1683" s="11">
        <f t="shared" si="158"/>
        <v>74.575090497737563</v>
      </c>
      <c r="S1683" t="str">
        <f t="shared" si="159"/>
        <v>music</v>
      </c>
      <c r="T1683" t="str">
        <f t="shared" si="160"/>
        <v>faith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12">
        <f t="shared" si="157"/>
        <v>42779.005324074074</v>
      </c>
      <c r="Q1684" s="12">
        <f t="shared" si="161"/>
        <v>42838.963657407403</v>
      </c>
      <c r="R1684" s="11">
        <f t="shared" si="158"/>
        <v>0</v>
      </c>
      <c r="S1684" t="str">
        <f t="shared" si="159"/>
        <v>music</v>
      </c>
      <c r="T1684" t="str">
        <f t="shared" si="160"/>
        <v>faith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12">
        <f t="shared" si="157"/>
        <v>42808.57335648148</v>
      </c>
      <c r="Q1685" s="12">
        <f t="shared" si="161"/>
        <v>42832.57335648148</v>
      </c>
      <c r="R1685" s="11">
        <f t="shared" si="158"/>
        <v>76</v>
      </c>
      <c r="S1685" t="str">
        <f t="shared" si="159"/>
        <v>music</v>
      </c>
      <c r="T1685" t="str">
        <f t="shared" si="160"/>
        <v>faith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12">
        <f t="shared" si="157"/>
        <v>42783.606956018521</v>
      </c>
      <c r="Q1686" s="12">
        <f t="shared" si="161"/>
        <v>42811.565289351849</v>
      </c>
      <c r="R1686" s="11">
        <f t="shared" si="158"/>
        <v>86.43564356435644</v>
      </c>
      <c r="S1686" t="str">
        <f t="shared" si="159"/>
        <v>music</v>
      </c>
      <c r="T1686" t="str">
        <f t="shared" si="160"/>
        <v>faith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12">
        <f t="shared" si="157"/>
        <v>42788.041932870365</v>
      </c>
      <c r="Q1687" s="12">
        <f t="shared" si="161"/>
        <v>42818.0002662037</v>
      </c>
      <c r="R1687" s="11">
        <f t="shared" si="158"/>
        <v>24</v>
      </c>
      <c r="S1687" t="str">
        <f t="shared" si="159"/>
        <v>music</v>
      </c>
      <c r="T1687" t="str">
        <f t="shared" si="160"/>
        <v>faith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12">
        <f t="shared" si="157"/>
        <v>42792.635636574072</v>
      </c>
      <c r="Q1688" s="12">
        <f t="shared" si="161"/>
        <v>42852.593969907401</v>
      </c>
      <c r="R1688" s="11">
        <f t="shared" si="158"/>
        <v>18</v>
      </c>
      <c r="S1688" t="str">
        <f t="shared" si="159"/>
        <v>music</v>
      </c>
      <c r="T1688" t="str">
        <f t="shared" si="160"/>
        <v>faith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12">
        <f t="shared" si="157"/>
        <v>42801.838483796295</v>
      </c>
      <c r="Q1689" s="12">
        <f t="shared" si="161"/>
        <v>42835.635416666664</v>
      </c>
      <c r="R1689" s="11">
        <f t="shared" si="158"/>
        <v>80.128205128205124</v>
      </c>
      <c r="S1689" t="str">
        <f t="shared" si="159"/>
        <v>music</v>
      </c>
      <c r="T1689" t="str">
        <f t="shared" si="160"/>
        <v>faith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12">
        <f t="shared" si="157"/>
        <v>42804.326319444437</v>
      </c>
      <c r="Q1690" s="12">
        <f t="shared" si="161"/>
        <v>42834.28465277778</v>
      </c>
      <c r="R1690" s="11">
        <f t="shared" si="158"/>
        <v>253.14285714285714</v>
      </c>
      <c r="S1690" t="str">
        <f t="shared" si="159"/>
        <v>music</v>
      </c>
      <c r="T1690" t="str">
        <f t="shared" si="160"/>
        <v>faith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12">
        <f t="shared" si="157"/>
        <v>42780.734143518515</v>
      </c>
      <c r="Q1691" s="12">
        <f t="shared" si="161"/>
        <v>42810.692476851851</v>
      </c>
      <c r="R1691" s="11">
        <f t="shared" si="158"/>
        <v>171.42857142857142</v>
      </c>
      <c r="S1691" t="str">
        <f t="shared" si="159"/>
        <v>music</v>
      </c>
      <c r="T1691" t="str">
        <f t="shared" si="160"/>
        <v>faith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12">
        <f t="shared" si="157"/>
        <v>42801.222708333335</v>
      </c>
      <c r="Q1692" s="12">
        <f t="shared" si="161"/>
        <v>42831.181041666663</v>
      </c>
      <c r="R1692" s="11">
        <f t="shared" si="158"/>
        <v>57.727272727272727</v>
      </c>
      <c r="S1692" t="str">
        <f t="shared" si="159"/>
        <v>music</v>
      </c>
      <c r="T1692" t="str">
        <f t="shared" si="160"/>
        <v>faith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12">
        <f t="shared" si="157"/>
        <v>42795.49314814814</v>
      </c>
      <c r="Q1693" s="12">
        <f t="shared" si="161"/>
        <v>42827.833333333336</v>
      </c>
      <c r="R1693" s="11">
        <f t="shared" si="158"/>
        <v>264.26315789473682</v>
      </c>
      <c r="S1693" t="str">
        <f t="shared" si="159"/>
        <v>music</v>
      </c>
      <c r="T1693" t="str">
        <f t="shared" si="160"/>
        <v>faith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12">
        <f t="shared" si="157"/>
        <v>42787.94290509259</v>
      </c>
      <c r="Q1694" s="12">
        <f t="shared" si="161"/>
        <v>42820.790972222218</v>
      </c>
      <c r="R1694" s="11">
        <f t="shared" si="158"/>
        <v>159.33333333333334</v>
      </c>
      <c r="S1694" t="str">
        <f t="shared" si="159"/>
        <v>music</v>
      </c>
      <c r="T1694" t="str">
        <f t="shared" si="160"/>
        <v>faith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12">
        <f t="shared" si="157"/>
        <v>42803.711944444447</v>
      </c>
      <c r="Q1695" s="12">
        <f t="shared" si="161"/>
        <v>42834.624999999993</v>
      </c>
      <c r="R1695" s="11">
        <f t="shared" si="158"/>
        <v>35</v>
      </c>
      <c r="S1695" t="str">
        <f t="shared" si="159"/>
        <v>music</v>
      </c>
      <c r="T1695" t="str">
        <f t="shared" si="160"/>
        <v>faith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12">
        <f t="shared" si="157"/>
        <v>42791.461504629631</v>
      </c>
      <c r="Q1696" s="12">
        <f t="shared" si="161"/>
        <v>42820.98333333333</v>
      </c>
      <c r="R1696" s="11">
        <f t="shared" si="158"/>
        <v>5</v>
      </c>
      <c r="S1696" t="str">
        <f t="shared" si="159"/>
        <v>music</v>
      </c>
      <c r="T1696" t="str">
        <f t="shared" si="160"/>
        <v>faith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12">
        <f t="shared" si="157"/>
        <v>42800.823078703703</v>
      </c>
      <c r="Q1697" s="12">
        <f t="shared" si="161"/>
        <v>42834.833333333336</v>
      </c>
      <c r="R1697" s="11">
        <f t="shared" si="158"/>
        <v>61.086956521739133</v>
      </c>
      <c r="S1697" t="str">
        <f t="shared" si="159"/>
        <v>music</v>
      </c>
      <c r="T1697" t="str">
        <f t="shared" si="160"/>
        <v>faith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12">
        <f t="shared" si="157"/>
        <v>42795.861238425925</v>
      </c>
      <c r="Q1698" s="12">
        <f t="shared" si="161"/>
        <v>42825.819571759253</v>
      </c>
      <c r="R1698" s="11">
        <f t="shared" si="158"/>
        <v>0</v>
      </c>
      <c r="S1698" t="str">
        <f t="shared" si="159"/>
        <v>music</v>
      </c>
      <c r="T1698" t="str">
        <f t="shared" si="160"/>
        <v>faith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12">
        <f t="shared" si="157"/>
        <v>42804.82462962962</v>
      </c>
      <c r="Q1699" s="12">
        <f t="shared" si="161"/>
        <v>42834.782962962963</v>
      </c>
      <c r="R1699" s="11">
        <f t="shared" si="158"/>
        <v>114.81818181818181</v>
      </c>
      <c r="S1699" t="str">
        <f t="shared" si="159"/>
        <v>music</v>
      </c>
      <c r="T1699" t="str">
        <f t="shared" si="160"/>
        <v>faith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12">
        <f t="shared" si="157"/>
        <v>42795.999537037038</v>
      </c>
      <c r="Q1700" s="12">
        <f t="shared" si="161"/>
        <v>42819.939583333333</v>
      </c>
      <c r="R1700" s="11">
        <f t="shared" si="158"/>
        <v>0</v>
      </c>
      <c r="S1700" t="str">
        <f t="shared" si="159"/>
        <v>music</v>
      </c>
      <c r="T1700" t="str">
        <f t="shared" si="160"/>
        <v>faith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12">
        <f t="shared" si="157"/>
        <v>42806.655613425923</v>
      </c>
      <c r="Q1701" s="12">
        <f t="shared" si="161"/>
        <v>42836.655613425923</v>
      </c>
      <c r="R1701" s="11">
        <f t="shared" si="158"/>
        <v>54</v>
      </c>
      <c r="S1701" t="str">
        <f t="shared" si="159"/>
        <v>music</v>
      </c>
      <c r="T1701" t="str">
        <f t="shared" si="160"/>
        <v>faith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12">
        <f t="shared" si="157"/>
        <v>42795.863310185181</v>
      </c>
      <c r="Q1702" s="12">
        <f t="shared" si="161"/>
        <v>42825.958333333336</v>
      </c>
      <c r="R1702" s="11">
        <f t="shared" si="158"/>
        <v>65.974683544303801</v>
      </c>
      <c r="S1702" t="str">
        <f t="shared" si="159"/>
        <v>music</v>
      </c>
      <c r="T1702" t="str">
        <f t="shared" si="160"/>
        <v>faith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12">
        <f t="shared" si="157"/>
        <v>41989.456076388888</v>
      </c>
      <c r="Q1703" s="12">
        <f t="shared" si="161"/>
        <v>42019.456076388888</v>
      </c>
      <c r="R1703" s="11">
        <f t="shared" si="158"/>
        <v>5</v>
      </c>
      <c r="S1703" t="str">
        <f t="shared" si="159"/>
        <v>music</v>
      </c>
      <c r="T1703" t="str">
        <f t="shared" si="160"/>
        <v>faith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12">
        <f t="shared" si="157"/>
        <v>42063.661458333336</v>
      </c>
      <c r="Q1704" s="12">
        <f t="shared" si="161"/>
        <v>42093.619791666664</v>
      </c>
      <c r="R1704" s="11">
        <f t="shared" si="158"/>
        <v>1</v>
      </c>
      <c r="S1704" t="str">
        <f t="shared" si="159"/>
        <v>music</v>
      </c>
      <c r="T1704" t="str">
        <f t="shared" si="160"/>
        <v>faith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12">
        <f t="shared" si="157"/>
        <v>42187.073344907411</v>
      </c>
      <c r="Q1705" s="12">
        <f t="shared" si="161"/>
        <v>42247.073344907411</v>
      </c>
      <c r="R1705" s="11">
        <f t="shared" si="158"/>
        <v>25.5</v>
      </c>
      <c r="S1705" t="str">
        <f t="shared" si="159"/>
        <v>music</v>
      </c>
      <c r="T1705" t="str">
        <f t="shared" si="160"/>
        <v>faith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12">
        <f t="shared" si="157"/>
        <v>42020.931400462963</v>
      </c>
      <c r="Q1706" s="12">
        <f t="shared" si="161"/>
        <v>42050.931400462963</v>
      </c>
      <c r="R1706" s="11">
        <f t="shared" si="158"/>
        <v>118.36363636363636</v>
      </c>
      <c r="S1706" t="str">
        <f t="shared" si="159"/>
        <v>music</v>
      </c>
      <c r="T1706" t="str">
        <f t="shared" si="160"/>
        <v>faith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12">
        <f t="shared" si="157"/>
        <v>42244.808402777773</v>
      </c>
      <c r="Q1707" s="12">
        <f t="shared" si="161"/>
        <v>42256.458333333336</v>
      </c>
      <c r="R1707" s="11">
        <f t="shared" si="158"/>
        <v>0</v>
      </c>
      <c r="S1707" t="str">
        <f t="shared" si="159"/>
        <v>music</v>
      </c>
      <c r="T1707" t="str">
        <f t="shared" si="160"/>
        <v>faith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12">
        <f t="shared" si="157"/>
        <v>42179.098055555551</v>
      </c>
      <c r="Q1708" s="12">
        <f t="shared" si="161"/>
        <v>42239.098055555551</v>
      </c>
      <c r="R1708" s="11">
        <f t="shared" si="158"/>
        <v>0</v>
      </c>
      <c r="S1708" t="str">
        <f t="shared" si="159"/>
        <v>music</v>
      </c>
      <c r="T1708" t="str">
        <f t="shared" si="160"/>
        <v>faith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12">
        <f t="shared" si="157"/>
        <v>42427.512673611105</v>
      </c>
      <c r="Q1709" s="12">
        <f t="shared" si="161"/>
        <v>42457.471006944441</v>
      </c>
      <c r="R1709" s="11">
        <f t="shared" si="158"/>
        <v>54.111111111111114</v>
      </c>
      <c r="S1709" t="str">
        <f t="shared" si="159"/>
        <v>music</v>
      </c>
      <c r="T1709" t="str">
        <f t="shared" si="160"/>
        <v>faith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12">
        <f t="shared" si="157"/>
        <v>42451.658634259256</v>
      </c>
      <c r="Q1710" s="12">
        <f t="shared" si="161"/>
        <v>42491.658634259256</v>
      </c>
      <c r="R1710" s="11">
        <f t="shared" si="158"/>
        <v>0</v>
      </c>
      <c r="S1710" t="str">
        <f t="shared" si="159"/>
        <v>music</v>
      </c>
      <c r="T1710" t="str">
        <f t="shared" si="160"/>
        <v>faith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12">
        <f t="shared" si="157"/>
        <v>41841.355486111104</v>
      </c>
      <c r="Q1711" s="12">
        <f t="shared" si="161"/>
        <v>41882.610416666663</v>
      </c>
      <c r="R1711" s="11">
        <f t="shared" si="158"/>
        <v>21.25</v>
      </c>
      <c r="S1711" t="str">
        <f t="shared" si="159"/>
        <v>music</v>
      </c>
      <c r="T1711" t="str">
        <f t="shared" si="160"/>
        <v>faith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12">
        <f t="shared" si="157"/>
        <v>42341.382962962954</v>
      </c>
      <c r="Q1712" s="12">
        <f t="shared" si="161"/>
        <v>42387.333333333336</v>
      </c>
      <c r="R1712" s="11">
        <f t="shared" si="158"/>
        <v>34</v>
      </c>
      <c r="S1712" t="str">
        <f t="shared" si="159"/>
        <v>music</v>
      </c>
      <c r="T1712" t="str">
        <f t="shared" si="160"/>
        <v>faith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12">
        <f t="shared" si="157"/>
        <v>41852.437893518516</v>
      </c>
      <c r="Q1713" s="12">
        <f t="shared" si="161"/>
        <v>41883.437893518516</v>
      </c>
      <c r="R1713" s="11">
        <f t="shared" si="158"/>
        <v>525</v>
      </c>
      <c r="S1713" t="str">
        <f t="shared" si="159"/>
        <v>music</v>
      </c>
      <c r="T1713" t="str">
        <f t="shared" si="160"/>
        <v>faith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12">
        <f t="shared" si="157"/>
        <v>42125.705474537033</v>
      </c>
      <c r="Q1714" s="12">
        <f t="shared" si="161"/>
        <v>42185.705474537033</v>
      </c>
      <c r="R1714" s="11">
        <f t="shared" si="158"/>
        <v>0</v>
      </c>
      <c r="S1714" t="str">
        <f t="shared" si="159"/>
        <v>music</v>
      </c>
      <c r="T1714" t="str">
        <f t="shared" si="160"/>
        <v>faith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12">
        <f t="shared" si="157"/>
        <v>41887.592731481483</v>
      </c>
      <c r="Q1715" s="12">
        <f t="shared" si="161"/>
        <v>41917.592731481483</v>
      </c>
      <c r="R1715" s="11">
        <f t="shared" si="158"/>
        <v>50</v>
      </c>
      <c r="S1715" t="str">
        <f t="shared" si="159"/>
        <v>music</v>
      </c>
      <c r="T1715" t="str">
        <f t="shared" si="160"/>
        <v>faith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12">
        <f t="shared" si="157"/>
        <v>42095.710196759253</v>
      </c>
      <c r="Q1716" s="12">
        <f t="shared" si="161"/>
        <v>42125.710196759253</v>
      </c>
      <c r="R1716" s="11">
        <f t="shared" si="158"/>
        <v>115.70588235294117</v>
      </c>
      <c r="S1716" t="str">
        <f t="shared" si="159"/>
        <v>music</v>
      </c>
      <c r="T1716" t="str">
        <f t="shared" si="160"/>
        <v>faith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12">
        <f t="shared" si="157"/>
        <v>42064.009085648147</v>
      </c>
      <c r="Q1717" s="12">
        <f t="shared" si="161"/>
        <v>42093.931944444441</v>
      </c>
      <c r="R1717" s="11">
        <f t="shared" si="158"/>
        <v>5.5</v>
      </c>
      <c r="S1717" t="str">
        <f t="shared" si="159"/>
        <v>music</v>
      </c>
      <c r="T1717" t="str">
        <f t="shared" si="160"/>
        <v>faith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12">
        <f t="shared" si="157"/>
        <v>42673.369201388887</v>
      </c>
      <c r="Q1718" s="12">
        <f t="shared" si="161"/>
        <v>42713.410868055551</v>
      </c>
      <c r="R1718" s="11">
        <f t="shared" si="158"/>
        <v>50</v>
      </c>
      <c r="S1718" t="str">
        <f t="shared" si="159"/>
        <v>music</v>
      </c>
      <c r="T1718" t="str">
        <f t="shared" si="160"/>
        <v>faith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12">
        <f t="shared" si="157"/>
        <v>42460.773587962954</v>
      </c>
      <c r="Q1719" s="12">
        <f t="shared" si="161"/>
        <v>42480.958333333336</v>
      </c>
      <c r="R1719" s="11">
        <f t="shared" si="158"/>
        <v>34.024390243902438</v>
      </c>
      <c r="S1719" t="str">
        <f t="shared" si="159"/>
        <v>music</v>
      </c>
      <c r="T1719" t="str">
        <f t="shared" si="160"/>
        <v>faith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12">
        <f t="shared" si="157"/>
        <v>42460.402187499996</v>
      </c>
      <c r="Q1720" s="12">
        <f t="shared" si="161"/>
        <v>42503.999305555553</v>
      </c>
      <c r="R1720" s="11">
        <f t="shared" si="158"/>
        <v>37.5</v>
      </c>
      <c r="S1720" t="str">
        <f t="shared" si="159"/>
        <v>music</v>
      </c>
      <c r="T1720" t="str">
        <f t="shared" si="160"/>
        <v>faith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12">
        <f t="shared" si="157"/>
        <v>41869.326284722221</v>
      </c>
      <c r="Q1721" s="12">
        <f t="shared" si="161"/>
        <v>41899.326284722221</v>
      </c>
      <c r="R1721" s="11">
        <f t="shared" si="158"/>
        <v>11.666666666666666</v>
      </c>
      <c r="S1721" t="str">
        <f t="shared" si="159"/>
        <v>music</v>
      </c>
      <c r="T1721" t="str">
        <f t="shared" si="160"/>
        <v>faith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12">
        <f t="shared" si="157"/>
        <v>41922.574895833335</v>
      </c>
      <c r="Q1722" s="12">
        <f t="shared" si="161"/>
        <v>41952.616562499999</v>
      </c>
      <c r="R1722" s="11">
        <f t="shared" si="158"/>
        <v>28.125</v>
      </c>
      <c r="S1722" t="str">
        <f t="shared" si="159"/>
        <v>music</v>
      </c>
      <c r="T1722" t="str">
        <f t="shared" si="160"/>
        <v>faith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12">
        <f t="shared" si="157"/>
        <v>42319.25304398148</v>
      </c>
      <c r="Q1723" s="12">
        <f t="shared" si="161"/>
        <v>42349.25304398148</v>
      </c>
      <c r="R1723" s="11">
        <f t="shared" si="158"/>
        <v>0</v>
      </c>
      <c r="S1723" t="str">
        <f t="shared" si="159"/>
        <v>music</v>
      </c>
      <c r="T1723" t="str">
        <f t="shared" si="160"/>
        <v>faith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12">
        <f t="shared" si="157"/>
        <v>42425.752650462957</v>
      </c>
      <c r="Q1724" s="12">
        <f t="shared" si="161"/>
        <v>42462.798611111109</v>
      </c>
      <c r="R1724" s="11">
        <f t="shared" si="158"/>
        <v>1</v>
      </c>
      <c r="S1724" t="str">
        <f t="shared" si="159"/>
        <v>music</v>
      </c>
      <c r="T1724" t="str">
        <f t="shared" si="160"/>
        <v>faith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12">
        <f t="shared" si="157"/>
        <v>42129.617071759254</v>
      </c>
      <c r="Q1725" s="12">
        <f t="shared" si="161"/>
        <v>42186.041666666664</v>
      </c>
      <c r="R1725" s="11">
        <f t="shared" si="158"/>
        <v>216.66666666666666</v>
      </c>
      <c r="S1725" t="str">
        <f t="shared" si="159"/>
        <v>music</v>
      </c>
      <c r="T1725" t="str">
        <f t="shared" si="160"/>
        <v>faith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12">
        <f t="shared" si="157"/>
        <v>41912.724097222221</v>
      </c>
      <c r="Q1726" s="12">
        <f t="shared" si="161"/>
        <v>41942.724097222221</v>
      </c>
      <c r="R1726" s="11">
        <f t="shared" si="158"/>
        <v>8.75</v>
      </c>
      <c r="S1726" t="str">
        <f t="shared" si="159"/>
        <v>music</v>
      </c>
      <c r="T1726" t="str">
        <f t="shared" si="160"/>
        <v>faith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12">
        <f t="shared" si="157"/>
        <v>41845.759826388887</v>
      </c>
      <c r="Q1727" s="12">
        <f t="shared" si="161"/>
        <v>41875.759826388887</v>
      </c>
      <c r="R1727" s="11">
        <f t="shared" si="158"/>
        <v>62.222222222222221</v>
      </c>
      <c r="S1727" t="str">
        <f t="shared" si="159"/>
        <v>music</v>
      </c>
      <c r="T1727" t="str">
        <f t="shared" si="160"/>
        <v>faith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12">
        <f t="shared" si="157"/>
        <v>41788.711388888885</v>
      </c>
      <c r="Q1728" s="12">
        <f t="shared" si="161"/>
        <v>41817.711388888885</v>
      </c>
      <c r="R1728" s="11">
        <f t="shared" si="158"/>
        <v>137.25</v>
      </c>
      <c r="S1728" t="str">
        <f t="shared" si="159"/>
        <v>music</v>
      </c>
      <c r="T1728" t="str">
        <f t="shared" si="160"/>
        <v>faith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12">
        <f t="shared" si="157"/>
        <v>42044.719641203708</v>
      </c>
      <c r="Q1729" s="12">
        <f t="shared" si="161"/>
        <v>42099.249999999993</v>
      </c>
      <c r="R1729" s="11">
        <f t="shared" si="158"/>
        <v>1</v>
      </c>
      <c r="S1729" t="str">
        <f t="shared" si="159"/>
        <v>music</v>
      </c>
      <c r="T1729" t="str">
        <f t="shared" si="160"/>
        <v>faith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12">
        <f t="shared" si="157"/>
        <v>42268.417523148142</v>
      </c>
      <c r="Q1730" s="12">
        <f t="shared" si="161"/>
        <v>42298.417523148142</v>
      </c>
      <c r="R1730" s="11">
        <f t="shared" si="158"/>
        <v>122.14285714285714</v>
      </c>
      <c r="S1730" t="str">
        <f t="shared" si="159"/>
        <v>music</v>
      </c>
      <c r="T1730" t="str">
        <f t="shared" si="160"/>
        <v>faith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((E1731/D1731)*100)</f>
        <v>0</v>
      </c>
      <c r="P1731" s="12">
        <f t="shared" ref="P1731:P1794" si="163">(((J1731/60)/60)/24)+DATE(1970,1,1)+(-5/24)</f>
        <v>42470.843819444439</v>
      </c>
      <c r="Q1731" s="12">
        <f t="shared" si="161"/>
        <v>42530.843819444439</v>
      </c>
      <c r="R1731" s="11">
        <f t="shared" ref="R1731:R1794" si="164">IFERROR(E1731/L1731,0)</f>
        <v>0</v>
      </c>
      <c r="S1731" t="str">
        <f t="shared" ref="S1731:S1794" si="165">LEFT(N1731, SEARCH("/",N1731,1)-1)</f>
        <v>music</v>
      </c>
      <c r="T1731" t="str">
        <f t="shared" ref="T1731:T1794" si="166">RIGHT(N1731,LEN(N1731)-SEARCH("/",N1731))</f>
        <v>faith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12">
        <f t="shared" si="163"/>
        <v>42271.879432870373</v>
      </c>
      <c r="Q1732" s="12">
        <f t="shared" ref="Q1732:Q1795" si="167">(((I1732/60)/60)/24)+DATE(1970,1,1)+(-5/24)</f>
        <v>42301.879432870373</v>
      </c>
      <c r="R1732" s="11">
        <f t="shared" si="164"/>
        <v>0</v>
      </c>
      <c r="S1732" t="str">
        <f t="shared" si="165"/>
        <v>music</v>
      </c>
      <c r="T1732" t="str">
        <f t="shared" si="166"/>
        <v>faith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12">
        <f t="shared" si="163"/>
        <v>42152.698518518511</v>
      </c>
      <c r="Q1733" s="12">
        <f t="shared" si="167"/>
        <v>42166.416666666664</v>
      </c>
      <c r="R1733" s="11">
        <f t="shared" si="164"/>
        <v>0</v>
      </c>
      <c r="S1733" t="str">
        <f t="shared" si="165"/>
        <v>music</v>
      </c>
      <c r="T1733" t="str">
        <f t="shared" si="166"/>
        <v>faith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12">
        <f t="shared" si="163"/>
        <v>42325.475474537037</v>
      </c>
      <c r="Q1734" s="12">
        <f t="shared" si="167"/>
        <v>42384.999999999993</v>
      </c>
      <c r="R1734" s="11">
        <f t="shared" si="164"/>
        <v>0</v>
      </c>
      <c r="S1734" t="str">
        <f t="shared" si="165"/>
        <v>music</v>
      </c>
      <c r="T1734" t="str">
        <f t="shared" si="166"/>
        <v>faith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12">
        <f t="shared" si="163"/>
        <v>42614.467291666668</v>
      </c>
      <c r="Q1735" s="12">
        <f t="shared" si="167"/>
        <v>42626.687499999993</v>
      </c>
      <c r="R1735" s="11">
        <f t="shared" si="164"/>
        <v>0</v>
      </c>
      <c r="S1735" t="str">
        <f t="shared" si="165"/>
        <v>music</v>
      </c>
      <c r="T1735" t="str">
        <f t="shared" si="166"/>
        <v>faith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12">
        <f t="shared" si="163"/>
        <v>42101.828194444439</v>
      </c>
      <c r="Q1736" s="12">
        <f t="shared" si="167"/>
        <v>42131.828194444439</v>
      </c>
      <c r="R1736" s="11">
        <f t="shared" si="164"/>
        <v>1</v>
      </c>
      <c r="S1736" t="str">
        <f t="shared" si="165"/>
        <v>music</v>
      </c>
      <c r="T1736" t="str">
        <f t="shared" si="166"/>
        <v>faith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12">
        <f t="shared" si="163"/>
        <v>42559.605844907412</v>
      </c>
      <c r="Q1737" s="12">
        <f t="shared" si="167"/>
        <v>42589.605844907412</v>
      </c>
      <c r="R1737" s="11">
        <f t="shared" si="164"/>
        <v>55</v>
      </c>
      <c r="S1737" t="str">
        <f t="shared" si="165"/>
        <v>music</v>
      </c>
      <c r="T1737" t="str">
        <f t="shared" si="166"/>
        <v>faith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12">
        <f t="shared" si="163"/>
        <v>42286.65315972222</v>
      </c>
      <c r="Q1738" s="12">
        <f t="shared" si="167"/>
        <v>42316.694826388884</v>
      </c>
      <c r="R1738" s="11">
        <f t="shared" si="164"/>
        <v>22</v>
      </c>
      <c r="S1738" t="str">
        <f t="shared" si="165"/>
        <v>music</v>
      </c>
      <c r="T1738" t="str">
        <f t="shared" si="166"/>
        <v>faith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12">
        <f t="shared" si="163"/>
        <v>42175.740648148152</v>
      </c>
      <c r="Q1739" s="12">
        <f t="shared" si="167"/>
        <v>42205.740648148152</v>
      </c>
      <c r="R1739" s="11">
        <f t="shared" si="164"/>
        <v>56.666666666666664</v>
      </c>
      <c r="S1739" t="str">
        <f t="shared" si="165"/>
        <v>music</v>
      </c>
      <c r="T1739" t="str">
        <f t="shared" si="166"/>
        <v>faith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12">
        <f t="shared" si="163"/>
        <v>41884.665995370371</v>
      </c>
      <c r="Q1740" s="12">
        <f t="shared" si="167"/>
        <v>41914.665995370371</v>
      </c>
      <c r="R1740" s="11">
        <f t="shared" si="164"/>
        <v>20</v>
      </c>
      <c r="S1740" t="str">
        <f t="shared" si="165"/>
        <v>music</v>
      </c>
      <c r="T1740" t="str">
        <f t="shared" si="166"/>
        <v>faith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12">
        <f t="shared" si="163"/>
        <v>42435.665879629632</v>
      </c>
      <c r="Q1741" s="12">
        <f t="shared" si="167"/>
        <v>42494.624212962961</v>
      </c>
      <c r="R1741" s="11">
        <f t="shared" si="164"/>
        <v>1</v>
      </c>
      <c r="S1741" t="str">
        <f t="shared" si="165"/>
        <v>music</v>
      </c>
      <c r="T1741" t="str">
        <f t="shared" si="166"/>
        <v>faith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12">
        <f t="shared" si="163"/>
        <v>42171.60905092593</v>
      </c>
      <c r="Q1742" s="12">
        <f t="shared" si="167"/>
        <v>42201.60905092593</v>
      </c>
      <c r="R1742" s="11">
        <f t="shared" si="164"/>
        <v>0</v>
      </c>
      <c r="S1742" t="str">
        <f t="shared" si="165"/>
        <v>music</v>
      </c>
      <c r="T1742" t="str">
        <f t="shared" si="166"/>
        <v>faith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12">
        <f t="shared" si="163"/>
        <v>42120.419803240737</v>
      </c>
      <c r="Q1743" s="12">
        <f t="shared" si="167"/>
        <v>42165.419803240737</v>
      </c>
      <c r="R1743" s="11">
        <f t="shared" si="164"/>
        <v>25.576923076923077</v>
      </c>
      <c r="S1743" t="str">
        <f t="shared" si="165"/>
        <v>photography</v>
      </c>
      <c r="T1743" t="str">
        <f t="shared" si="166"/>
        <v>photobooks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12">
        <f t="shared" si="163"/>
        <v>42710.668634259251</v>
      </c>
      <c r="Q1744" s="12">
        <f t="shared" si="167"/>
        <v>42742.666666666664</v>
      </c>
      <c r="R1744" s="11">
        <f t="shared" si="164"/>
        <v>63.970588235294116</v>
      </c>
      <c r="S1744" t="str">
        <f t="shared" si="165"/>
        <v>photography</v>
      </c>
      <c r="T1744" t="str">
        <f t="shared" si="166"/>
        <v>photobooks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12">
        <f t="shared" si="163"/>
        <v>42586.717303240737</v>
      </c>
      <c r="Q1745" s="12">
        <f t="shared" si="167"/>
        <v>42608.957638888889</v>
      </c>
      <c r="R1745" s="11">
        <f t="shared" si="164"/>
        <v>89.925373134328353</v>
      </c>
      <c r="S1745" t="str">
        <f t="shared" si="165"/>
        <v>photography</v>
      </c>
      <c r="T1745" t="str">
        <f t="shared" si="166"/>
        <v>photobooks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12">
        <f t="shared" si="163"/>
        <v>42026.396724537037</v>
      </c>
      <c r="Q1746" s="12">
        <f t="shared" si="167"/>
        <v>42071.355057870365</v>
      </c>
      <c r="R1746" s="11">
        <f t="shared" si="164"/>
        <v>93.071428571428569</v>
      </c>
      <c r="S1746" t="str">
        <f t="shared" si="165"/>
        <v>photography</v>
      </c>
      <c r="T1746" t="str">
        <f t="shared" si="166"/>
        <v>photobooks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12">
        <f t="shared" si="163"/>
        <v>42690.051365740735</v>
      </c>
      <c r="Q1747" s="12">
        <f t="shared" si="167"/>
        <v>42725.874999999993</v>
      </c>
      <c r="R1747" s="11">
        <f t="shared" si="164"/>
        <v>89.674157303370791</v>
      </c>
      <c r="S1747" t="str">
        <f t="shared" si="165"/>
        <v>photography</v>
      </c>
      <c r="T1747" t="str">
        <f t="shared" si="166"/>
        <v>photobooks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12">
        <f t="shared" si="163"/>
        <v>42667.968368055554</v>
      </c>
      <c r="Q1748" s="12">
        <f t="shared" si="167"/>
        <v>42697.874999999993</v>
      </c>
      <c r="R1748" s="11">
        <f t="shared" si="164"/>
        <v>207.61682242990653</v>
      </c>
      <c r="S1748" t="str">
        <f t="shared" si="165"/>
        <v>photography</v>
      </c>
      <c r="T1748" t="str">
        <f t="shared" si="166"/>
        <v>photobooks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12">
        <f t="shared" si="163"/>
        <v>42292.227199074077</v>
      </c>
      <c r="Q1749" s="12">
        <f t="shared" si="167"/>
        <v>42321.416666666664</v>
      </c>
      <c r="R1749" s="11">
        <f t="shared" si="164"/>
        <v>59.408805031446541</v>
      </c>
      <c r="S1749" t="str">
        <f t="shared" si="165"/>
        <v>photography</v>
      </c>
      <c r="T1749" t="str">
        <f t="shared" si="166"/>
        <v>photobooks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12">
        <f t="shared" si="163"/>
        <v>42219.742395833331</v>
      </c>
      <c r="Q1750" s="12">
        <f t="shared" si="167"/>
        <v>42249.742395833331</v>
      </c>
      <c r="R1750" s="11">
        <f t="shared" si="164"/>
        <v>358.97237569060775</v>
      </c>
      <c r="S1750" t="str">
        <f t="shared" si="165"/>
        <v>photography</v>
      </c>
      <c r="T1750" t="str">
        <f t="shared" si="166"/>
        <v>photobooks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12">
        <f t="shared" si="163"/>
        <v>42758.767604166664</v>
      </c>
      <c r="Q1751" s="12">
        <f t="shared" si="167"/>
        <v>42795.583333333336</v>
      </c>
      <c r="R1751" s="11">
        <f t="shared" si="164"/>
        <v>94.736641221374043</v>
      </c>
      <c r="S1751" t="str">
        <f t="shared" si="165"/>
        <v>photography</v>
      </c>
      <c r="T1751" t="str">
        <f t="shared" si="166"/>
        <v>photobooks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12">
        <f t="shared" si="163"/>
        <v>42454.628518518519</v>
      </c>
      <c r="Q1752" s="12">
        <f t="shared" si="167"/>
        <v>42479.628518518519</v>
      </c>
      <c r="R1752" s="11">
        <f t="shared" si="164"/>
        <v>80.647999999999996</v>
      </c>
      <c r="S1752" t="str">
        <f t="shared" si="165"/>
        <v>photography</v>
      </c>
      <c r="T1752" t="str">
        <f t="shared" si="166"/>
        <v>photobooks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12">
        <f t="shared" si="163"/>
        <v>42052.573182870365</v>
      </c>
      <c r="Q1753" s="12">
        <f t="shared" si="167"/>
        <v>42082.5315162037</v>
      </c>
      <c r="R1753" s="11">
        <f t="shared" si="164"/>
        <v>168.68852459016392</v>
      </c>
      <c r="S1753" t="str">
        <f t="shared" si="165"/>
        <v>photography</v>
      </c>
      <c r="T1753" t="str">
        <f t="shared" si="166"/>
        <v>photobooks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12">
        <f t="shared" si="163"/>
        <v>42627.044930555552</v>
      </c>
      <c r="Q1754" s="12">
        <f t="shared" si="167"/>
        <v>42657.044930555552</v>
      </c>
      <c r="R1754" s="11">
        <f t="shared" si="164"/>
        <v>34.68888888888889</v>
      </c>
      <c r="S1754" t="str">
        <f t="shared" si="165"/>
        <v>photography</v>
      </c>
      <c r="T1754" t="str">
        <f t="shared" si="166"/>
        <v>photobooks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12">
        <f t="shared" si="163"/>
        <v>42420.541296296295</v>
      </c>
      <c r="Q1755" s="12">
        <f t="shared" si="167"/>
        <v>42450.499629629623</v>
      </c>
      <c r="R1755" s="11">
        <f t="shared" si="164"/>
        <v>462.85714285714283</v>
      </c>
      <c r="S1755" t="str">
        <f t="shared" si="165"/>
        <v>photography</v>
      </c>
      <c r="T1755" t="str">
        <f t="shared" si="166"/>
        <v>photobooks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12">
        <f t="shared" si="163"/>
        <v>42067.668437499997</v>
      </c>
      <c r="Q1756" s="12">
        <f t="shared" si="167"/>
        <v>42097.626770833333</v>
      </c>
      <c r="R1756" s="11">
        <f t="shared" si="164"/>
        <v>104.38888888888889</v>
      </c>
      <c r="S1756" t="str">
        <f t="shared" si="165"/>
        <v>photography</v>
      </c>
      <c r="T1756" t="str">
        <f t="shared" si="166"/>
        <v>photobooks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12">
        <f t="shared" si="163"/>
        <v>42252.580567129626</v>
      </c>
      <c r="Q1757" s="12">
        <f t="shared" si="167"/>
        <v>42282.580567129626</v>
      </c>
      <c r="R1757" s="11">
        <f t="shared" si="164"/>
        <v>7.5</v>
      </c>
      <c r="S1757" t="str">
        <f t="shared" si="165"/>
        <v>photography</v>
      </c>
      <c r="T1757" t="str">
        <f t="shared" si="166"/>
        <v>photobooks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12">
        <f t="shared" si="163"/>
        <v>42570.959131944437</v>
      </c>
      <c r="Q1758" s="12">
        <f t="shared" si="167"/>
        <v>42610.959131944437</v>
      </c>
      <c r="R1758" s="11">
        <f t="shared" si="164"/>
        <v>47.13</v>
      </c>
      <c r="S1758" t="str">
        <f t="shared" si="165"/>
        <v>photography</v>
      </c>
      <c r="T1758" t="str">
        <f t="shared" si="166"/>
        <v>photobooks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12">
        <f t="shared" si="163"/>
        <v>42733.619016203702</v>
      </c>
      <c r="Q1759" s="12">
        <f t="shared" si="167"/>
        <v>42763.603472222218</v>
      </c>
      <c r="R1759" s="11">
        <f t="shared" si="164"/>
        <v>414.28571428571428</v>
      </c>
      <c r="S1759" t="str">
        <f t="shared" si="165"/>
        <v>photography</v>
      </c>
      <c r="T1759" t="str">
        <f t="shared" si="166"/>
        <v>photobooks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12">
        <f t="shared" si="163"/>
        <v>42505.74759259259</v>
      </c>
      <c r="Q1760" s="12">
        <f t="shared" si="167"/>
        <v>42565.74759259259</v>
      </c>
      <c r="R1760" s="11">
        <f t="shared" si="164"/>
        <v>42.481481481481481</v>
      </c>
      <c r="S1760" t="str">
        <f t="shared" si="165"/>
        <v>photography</v>
      </c>
      <c r="T1760" t="str">
        <f t="shared" si="166"/>
        <v>photobooks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12">
        <f t="shared" si="163"/>
        <v>42068.620706018519</v>
      </c>
      <c r="Q1761" s="12">
        <f t="shared" si="167"/>
        <v>42088.579039351847</v>
      </c>
      <c r="R1761" s="11">
        <f t="shared" si="164"/>
        <v>108.77551020408163</v>
      </c>
      <c r="S1761" t="str">
        <f t="shared" si="165"/>
        <v>photography</v>
      </c>
      <c r="T1761" t="str">
        <f t="shared" si="166"/>
        <v>photobooks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12">
        <f t="shared" si="163"/>
        <v>42405.464270833334</v>
      </c>
      <c r="Q1762" s="12">
        <f t="shared" si="167"/>
        <v>42425.464270833334</v>
      </c>
      <c r="R1762" s="11">
        <f t="shared" si="164"/>
        <v>81.098039215686271</v>
      </c>
      <c r="S1762" t="str">
        <f t="shared" si="165"/>
        <v>photography</v>
      </c>
      <c r="T1762" t="str">
        <f t="shared" si="166"/>
        <v>photobooks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12">
        <f t="shared" si="163"/>
        <v>42209.359490740739</v>
      </c>
      <c r="Q1763" s="12">
        <f t="shared" si="167"/>
        <v>42259.359490740739</v>
      </c>
      <c r="R1763" s="11">
        <f t="shared" si="164"/>
        <v>51.666666666666664</v>
      </c>
      <c r="S1763" t="str">
        <f t="shared" si="165"/>
        <v>photography</v>
      </c>
      <c r="T1763" t="str">
        <f t="shared" si="166"/>
        <v>photobooks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12">
        <f t="shared" si="163"/>
        <v>42410.773668981477</v>
      </c>
      <c r="Q1764" s="12">
        <f t="shared" si="167"/>
        <v>42440.773668981477</v>
      </c>
      <c r="R1764" s="11">
        <f t="shared" si="164"/>
        <v>35.4</v>
      </c>
      <c r="S1764" t="str">
        <f t="shared" si="165"/>
        <v>photography</v>
      </c>
      <c r="T1764" t="str">
        <f t="shared" si="166"/>
        <v>photobooks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12">
        <f t="shared" si="163"/>
        <v>42636.660185185181</v>
      </c>
      <c r="Q1765" s="12">
        <f t="shared" si="167"/>
        <v>42666.660185185181</v>
      </c>
      <c r="R1765" s="11">
        <f t="shared" si="164"/>
        <v>103.63559322033899</v>
      </c>
      <c r="S1765" t="str">
        <f t="shared" si="165"/>
        <v>photography</v>
      </c>
      <c r="T1765" t="str">
        <f t="shared" si="166"/>
        <v>photobooks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12">
        <f t="shared" si="163"/>
        <v>41825.27753472222</v>
      </c>
      <c r="Q1766" s="12">
        <f t="shared" si="167"/>
        <v>41854.27753472222</v>
      </c>
      <c r="R1766" s="11">
        <f t="shared" si="164"/>
        <v>55.282051282051285</v>
      </c>
      <c r="S1766" t="str">
        <f t="shared" si="165"/>
        <v>photography</v>
      </c>
      <c r="T1766" t="str">
        <f t="shared" si="166"/>
        <v>photobooks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12">
        <f t="shared" si="163"/>
        <v>41834.772129629629</v>
      </c>
      <c r="Q1767" s="12">
        <f t="shared" si="167"/>
        <v>41864.772129629629</v>
      </c>
      <c r="R1767" s="11">
        <f t="shared" si="164"/>
        <v>72.16970873786407</v>
      </c>
      <c r="S1767" t="str">
        <f t="shared" si="165"/>
        <v>photography</v>
      </c>
      <c r="T1767" t="str">
        <f t="shared" si="166"/>
        <v>photobooks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12">
        <f t="shared" si="163"/>
        <v>41855.65148148148</v>
      </c>
      <c r="Q1768" s="12">
        <f t="shared" si="167"/>
        <v>41876.65148148148</v>
      </c>
      <c r="R1768" s="11">
        <f t="shared" si="164"/>
        <v>0</v>
      </c>
      <c r="S1768" t="str">
        <f t="shared" si="165"/>
        <v>photography</v>
      </c>
      <c r="T1768" t="str">
        <f t="shared" si="166"/>
        <v>photobooks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12">
        <f t="shared" si="163"/>
        <v>41824.450046296297</v>
      </c>
      <c r="Q1769" s="12">
        <f t="shared" si="167"/>
        <v>41854.450046296297</v>
      </c>
      <c r="R1769" s="11">
        <f t="shared" si="164"/>
        <v>58.615384615384613</v>
      </c>
      <c r="S1769" t="str">
        <f t="shared" si="165"/>
        <v>photography</v>
      </c>
      <c r="T1769" t="str">
        <f t="shared" si="166"/>
        <v>photobooks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12">
        <f t="shared" si="163"/>
        <v>41849.352361111109</v>
      </c>
      <c r="Q1770" s="12">
        <f t="shared" si="167"/>
        <v>41909.352361111109</v>
      </c>
      <c r="R1770" s="11">
        <f t="shared" si="164"/>
        <v>12.466666666666667</v>
      </c>
      <c r="S1770" t="str">
        <f t="shared" si="165"/>
        <v>photography</v>
      </c>
      <c r="T1770" t="str">
        <f t="shared" si="166"/>
        <v>photobooks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12">
        <f t="shared" si="163"/>
        <v>41987.610636574071</v>
      </c>
      <c r="Q1771" s="12">
        <f t="shared" si="167"/>
        <v>42017.610636574071</v>
      </c>
      <c r="R1771" s="11">
        <f t="shared" si="164"/>
        <v>49.136363636363633</v>
      </c>
      <c r="S1771" t="str">
        <f t="shared" si="165"/>
        <v>photography</v>
      </c>
      <c r="T1771" t="str">
        <f t="shared" si="166"/>
        <v>photobooks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12">
        <f t="shared" si="163"/>
        <v>41891.571689814817</v>
      </c>
      <c r="Q1772" s="12">
        <f t="shared" si="167"/>
        <v>41926.571689814817</v>
      </c>
      <c r="R1772" s="11">
        <f t="shared" si="164"/>
        <v>150.5</v>
      </c>
      <c r="S1772" t="str">
        <f t="shared" si="165"/>
        <v>photography</v>
      </c>
      <c r="T1772" t="str">
        <f t="shared" si="166"/>
        <v>photobooks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12">
        <f t="shared" si="163"/>
        <v>41905.771296296298</v>
      </c>
      <c r="Q1773" s="12">
        <f t="shared" si="167"/>
        <v>41935.771296296298</v>
      </c>
      <c r="R1773" s="11">
        <f t="shared" si="164"/>
        <v>35.799999999999997</v>
      </c>
      <c r="S1773" t="str">
        <f t="shared" si="165"/>
        <v>photography</v>
      </c>
      <c r="T1773" t="str">
        <f t="shared" si="166"/>
        <v>photobooks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12">
        <f t="shared" si="163"/>
        <v>41766.509675925925</v>
      </c>
      <c r="Q1774" s="12">
        <f t="shared" si="167"/>
        <v>41826.509675925925</v>
      </c>
      <c r="R1774" s="11">
        <f t="shared" si="164"/>
        <v>45.157894736842103</v>
      </c>
      <c r="S1774" t="str">
        <f t="shared" si="165"/>
        <v>photography</v>
      </c>
      <c r="T1774" t="str">
        <f t="shared" si="166"/>
        <v>photobooks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12">
        <f t="shared" si="163"/>
        <v>41978.552060185182</v>
      </c>
      <c r="Q1775" s="12">
        <f t="shared" si="167"/>
        <v>42023.552060185182</v>
      </c>
      <c r="R1775" s="11">
        <f t="shared" si="164"/>
        <v>98.78947368421052</v>
      </c>
      <c r="S1775" t="str">
        <f t="shared" si="165"/>
        <v>photography</v>
      </c>
      <c r="T1775" t="str">
        <f t="shared" si="166"/>
        <v>photobooks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12">
        <f t="shared" si="163"/>
        <v>41930.010324074072</v>
      </c>
      <c r="Q1776" s="12">
        <f t="shared" si="167"/>
        <v>41972.415972222218</v>
      </c>
      <c r="R1776" s="11">
        <f t="shared" si="164"/>
        <v>88.307692307692307</v>
      </c>
      <c r="S1776" t="str">
        <f t="shared" si="165"/>
        <v>photography</v>
      </c>
      <c r="T1776" t="str">
        <f t="shared" si="166"/>
        <v>photobooks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12">
        <f t="shared" si="163"/>
        <v>41891.768055555556</v>
      </c>
      <c r="Q1777" s="12">
        <f t="shared" si="167"/>
        <v>41936.768055555556</v>
      </c>
      <c r="R1777" s="11">
        <f t="shared" si="164"/>
        <v>170.62903225806451</v>
      </c>
      <c r="S1777" t="str">
        <f t="shared" si="165"/>
        <v>photography</v>
      </c>
      <c r="T1777" t="str">
        <f t="shared" si="166"/>
        <v>photobooks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12">
        <f t="shared" si="163"/>
        <v>41905.748506944445</v>
      </c>
      <c r="Q1778" s="12">
        <f t="shared" si="167"/>
        <v>41941.748506944445</v>
      </c>
      <c r="R1778" s="11">
        <f t="shared" si="164"/>
        <v>83.75</v>
      </c>
      <c r="S1778" t="str">
        <f t="shared" si="165"/>
        <v>photography</v>
      </c>
      <c r="T1778" t="str">
        <f t="shared" si="166"/>
        <v>photobooks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12">
        <f t="shared" si="163"/>
        <v>42025.14876157407</v>
      </c>
      <c r="Q1779" s="12">
        <f t="shared" si="167"/>
        <v>42055.14876157407</v>
      </c>
      <c r="R1779" s="11">
        <f t="shared" si="164"/>
        <v>65.099999999999994</v>
      </c>
      <c r="S1779" t="str">
        <f t="shared" si="165"/>
        <v>photography</v>
      </c>
      <c r="T1779" t="str">
        <f t="shared" si="166"/>
        <v>photobooks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12">
        <f t="shared" si="163"/>
        <v>42045.655034722215</v>
      </c>
      <c r="Q1780" s="12">
        <f t="shared" si="167"/>
        <v>42090.613368055558</v>
      </c>
      <c r="R1780" s="11">
        <f t="shared" si="164"/>
        <v>66.333333333333329</v>
      </c>
      <c r="S1780" t="str">
        <f t="shared" si="165"/>
        <v>photography</v>
      </c>
      <c r="T1780" t="str">
        <f t="shared" si="166"/>
        <v>photobooks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12">
        <f t="shared" si="163"/>
        <v>42585.483564814807</v>
      </c>
      <c r="Q1781" s="12">
        <f t="shared" si="167"/>
        <v>42615.483564814807</v>
      </c>
      <c r="R1781" s="11">
        <f t="shared" si="164"/>
        <v>104.89473684210526</v>
      </c>
      <c r="S1781" t="str">
        <f t="shared" si="165"/>
        <v>photography</v>
      </c>
      <c r="T1781" t="str">
        <f t="shared" si="166"/>
        <v>photobooks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12">
        <f t="shared" si="163"/>
        <v>42493.392476851855</v>
      </c>
      <c r="Q1782" s="12">
        <f t="shared" si="167"/>
        <v>42553.392476851855</v>
      </c>
      <c r="R1782" s="11">
        <f t="shared" si="164"/>
        <v>78.440789473684205</v>
      </c>
      <c r="S1782" t="str">
        <f t="shared" si="165"/>
        <v>photography</v>
      </c>
      <c r="T1782" t="str">
        <f t="shared" si="166"/>
        <v>photobooks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12">
        <f t="shared" si="163"/>
        <v>42597.409085648142</v>
      </c>
      <c r="Q1783" s="12">
        <f t="shared" si="167"/>
        <v>42628.409085648142</v>
      </c>
      <c r="R1783" s="11">
        <f t="shared" si="164"/>
        <v>59.041666666666664</v>
      </c>
      <c r="S1783" t="str">
        <f t="shared" si="165"/>
        <v>photography</v>
      </c>
      <c r="T1783" t="str">
        <f t="shared" si="166"/>
        <v>photobooks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12">
        <f t="shared" si="163"/>
        <v>42388.366770833331</v>
      </c>
      <c r="Q1784" s="12">
        <f t="shared" si="167"/>
        <v>42421.366770833331</v>
      </c>
      <c r="R1784" s="11">
        <f t="shared" si="164"/>
        <v>71.34210526315789</v>
      </c>
      <c r="S1784" t="str">
        <f t="shared" si="165"/>
        <v>photography</v>
      </c>
      <c r="T1784" t="str">
        <f t="shared" si="166"/>
        <v>photobooks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12">
        <f t="shared" si="163"/>
        <v>42115.741643518515</v>
      </c>
      <c r="Q1785" s="12">
        <f t="shared" si="167"/>
        <v>42145.741643518515</v>
      </c>
      <c r="R1785" s="11">
        <f t="shared" si="164"/>
        <v>51.227027027027027</v>
      </c>
      <c r="S1785" t="str">
        <f t="shared" si="165"/>
        <v>photography</v>
      </c>
      <c r="T1785" t="str">
        <f t="shared" si="166"/>
        <v>photobooks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12">
        <f t="shared" si="163"/>
        <v>42003.447222222218</v>
      </c>
      <c r="Q1786" s="12">
        <f t="shared" si="167"/>
        <v>42034.934027777774</v>
      </c>
      <c r="R1786" s="11">
        <f t="shared" si="164"/>
        <v>60.242424242424242</v>
      </c>
      <c r="S1786" t="str">
        <f t="shared" si="165"/>
        <v>photography</v>
      </c>
      <c r="T1786" t="str">
        <f t="shared" si="166"/>
        <v>photobooks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12">
        <f t="shared" si="163"/>
        <v>41896.926562499997</v>
      </c>
      <c r="Q1787" s="12">
        <f t="shared" si="167"/>
        <v>41927.791666666664</v>
      </c>
      <c r="R1787" s="11">
        <f t="shared" si="164"/>
        <v>44.935185185185183</v>
      </c>
      <c r="S1787" t="str">
        <f t="shared" si="165"/>
        <v>photography</v>
      </c>
      <c r="T1787" t="str">
        <f t="shared" si="166"/>
        <v>photobooks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12">
        <f t="shared" si="163"/>
        <v>41958.342326388891</v>
      </c>
      <c r="Q1788" s="12">
        <f t="shared" si="167"/>
        <v>41988.342326388891</v>
      </c>
      <c r="R1788" s="11">
        <f t="shared" si="164"/>
        <v>31.206896551724139</v>
      </c>
      <c r="S1788" t="str">
        <f t="shared" si="165"/>
        <v>photography</v>
      </c>
      <c r="T1788" t="str">
        <f t="shared" si="166"/>
        <v>photobooks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12">
        <f t="shared" si="163"/>
        <v>42068.447187499994</v>
      </c>
      <c r="Q1789" s="12">
        <f t="shared" si="167"/>
        <v>42098.40552083333</v>
      </c>
      <c r="R1789" s="11">
        <f t="shared" si="164"/>
        <v>63.875</v>
      </c>
      <c r="S1789" t="str">
        <f t="shared" si="165"/>
        <v>photography</v>
      </c>
      <c r="T1789" t="str">
        <f t="shared" si="166"/>
        <v>photobooks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12">
        <f t="shared" si="163"/>
        <v>41913.740069444444</v>
      </c>
      <c r="Q1790" s="12">
        <f t="shared" si="167"/>
        <v>41943.740069444444</v>
      </c>
      <c r="R1790" s="11">
        <f t="shared" si="164"/>
        <v>19</v>
      </c>
      <c r="S1790" t="str">
        <f t="shared" si="165"/>
        <v>photography</v>
      </c>
      <c r="T1790" t="str">
        <f t="shared" si="166"/>
        <v>photobooks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12">
        <f t="shared" si="163"/>
        <v>41956.041701388887</v>
      </c>
      <c r="Q1791" s="12">
        <f t="shared" si="167"/>
        <v>42016.041701388887</v>
      </c>
      <c r="R1791" s="11">
        <f t="shared" si="164"/>
        <v>10</v>
      </c>
      <c r="S1791" t="str">
        <f t="shared" si="165"/>
        <v>photography</v>
      </c>
      <c r="T1791" t="str">
        <f t="shared" si="166"/>
        <v>photobooks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12">
        <f t="shared" si="163"/>
        <v>42010.466180555559</v>
      </c>
      <c r="Q1792" s="12">
        <f t="shared" si="167"/>
        <v>42040.466180555559</v>
      </c>
      <c r="R1792" s="11">
        <f t="shared" si="164"/>
        <v>109.06666666666666</v>
      </c>
      <c r="S1792" t="str">
        <f t="shared" si="165"/>
        <v>photography</v>
      </c>
      <c r="T1792" t="str">
        <f t="shared" si="166"/>
        <v>photobooks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12">
        <f t="shared" si="163"/>
        <v>41973.532002314816</v>
      </c>
      <c r="Q1793" s="12">
        <f t="shared" si="167"/>
        <v>42033.532002314816</v>
      </c>
      <c r="R1793" s="11">
        <f t="shared" si="164"/>
        <v>26.75</v>
      </c>
      <c r="S1793" t="str">
        <f t="shared" si="165"/>
        <v>photography</v>
      </c>
      <c r="T1793" t="str">
        <f t="shared" si="166"/>
        <v>photobooks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12">
        <f t="shared" si="163"/>
        <v>42188.822708333326</v>
      </c>
      <c r="Q1794" s="12">
        <f t="shared" si="167"/>
        <v>42226.082638888889</v>
      </c>
      <c r="R1794" s="11">
        <f t="shared" si="164"/>
        <v>109.93525179856115</v>
      </c>
      <c r="S1794" t="str">
        <f t="shared" si="165"/>
        <v>photography</v>
      </c>
      <c r="T1794" t="str">
        <f t="shared" si="166"/>
        <v>photobooks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((E1795/D1795)*100)</f>
        <v>1.3333333333333335</v>
      </c>
      <c r="P1795" s="12">
        <f t="shared" ref="P1795:P1858" si="169">(((J1795/60)/60)/24)+DATE(1970,1,1)+(-5/24)</f>
        <v>41940.683333333334</v>
      </c>
      <c r="Q1795" s="12">
        <f t="shared" si="167"/>
        <v>41970.724999999999</v>
      </c>
      <c r="R1795" s="11">
        <f t="shared" ref="R1795:R1858" si="170">IFERROR(E1795/L1795,0)</f>
        <v>20</v>
      </c>
      <c r="S1795" t="str">
        <f t="shared" ref="S1795:S1858" si="171">LEFT(N1795, SEARCH("/",N1795,1)-1)</f>
        <v>photography</v>
      </c>
      <c r="T1795" t="str">
        <f t="shared" ref="T1795:T1858" si="172">RIGHT(N1795,LEN(N1795)-SEARCH("/",N1795))</f>
        <v>photobooks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12">
        <f t="shared" si="169"/>
        <v>42011.342847222222</v>
      </c>
      <c r="Q1796" s="12">
        <f t="shared" ref="Q1796:Q1859" si="173">(((I1796/60)/60)/24)+DATE(1970,1,1)+(-5/24)</f>
        <v>42046.342847222222</v>
      </c>
      <c r="R1796" s="11">
        <f t="shared" si="170"/>
        <v>55.388888888888886</v>
      </c>
      <c r="S1796" t="str">
        <f t="shared" si="171"/>
        <v>photography</v>
      </c>
      <c r="T1796" t="str">
        <f t="shared" si="172"/>
        <v>photobooks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12">
        <f t="shared" si="169"/>
        <v>42628.080335648141</v>
      </c>
      <c r="Q1797" s="12">
        <f t="shared" si="173"/>
        <v>42657.458333333336</v>
      </c>
      <c r="R1797" s="11">
        <f t="shared" si="170"/>
        <v>133.90123456790124</v>
      </c>
      <c r="S1797" t="str">
        <f t="shared" si="171"/>
        <v>photography</v>
      </c>
      <c r="T1797" t="str">
        <f t="shared" si="172"/>
        <v>photobooks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12">
        <f t="shared" si="169"/>
        <v>42515.231087962959</v>
      </c>
      <c r="Q1798" s="12">
        <f t="shared" si="173"/>
        <v>42575.231087962959</v>
      </c>
      <c r="R1798" s="11">
        <f t="shared" si="170"/>
        <v>48.720930232558139</v>
      </c>
      <c r="S1798" t="str">
        <f t="shared" si="171"/>
        <v>photography</v>
      </c>
      <c r="T1798" t="str">
        <f t="shared" si="172"/>
        <v>photobooks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12">
        <f t="shared" si="169"/>
        <v>42689.360983796294</v>
      </c>
      <c r="Q1799" s="12">
        <f t="shared" si="173"/>
        <v>42719.360983796294</v>
      </c>
      <c r="R1799" s="11">
        <f t="shared" si="170"/>
        <v>48.25</v>
      </c>
      <c r="S1799" t="str">
        <f t="shared" si="171"/>
        <v>photography</v>
      </c>
      <c r="T1799" t="str">
        <f t="shared" si="172"/>
        <v>photobooks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12">
        <f t="shared" si="169"/>
        <v>42344.118437499994</v>
      </c>
      <c r="Q1800" s="12">
        <f t="shared" si="173"/>
        <v>42404.118437499994</v>
      </c>
      <c r="R1800" s="11">
        <f t="shared" si="170"/>
        <v>58.972972972972975</v>
      </c>
      <c r="S1800" t="str">
        <f t="shared" si="171"/>
        <v>photography</v>
      </c>
      <c r="T1800" t="str">
        <f t="shared" si="172"/>
        <v>photobooks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12">
        <f t="shared" si="169"/>
        <v>41934.634351851848</v>
      </c>
      <c r="Q1801" s="12">
        <f t="shared" si="173"/>
        <v>41954.676018518519</v>
      </c>
      <c r="R1801" s="11">
        <f t="shared" si="170"/>
        <v>11.638333333333334</v>
      </c>
      <c r="S1801" t="str">
        <f t="shared" si="171"/>
        <v>photography</v>
      </c>
      <c r="T1801" t="str">
        <f t="shared" si="172"/>
        <v>photobooks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12">
        <f t="shared" si="169"/>
        <v>42623.397800925923</v>
      </c>
      <c r="Q1802" s="12">
        <f t="shared" si="173"/>
        <v>42653.397800925923</v>
      </c>
      <c r="R1802" s="11">
        <f t="shared" si="170"/>
        <v>83.716814159292042</v>
      </c>
      <c r="S1802" t="str">
        <f t="shared" si="171"/>
        <v>photography</v>
      </c>
      <c r="T1802" t="str">
        <f t="shared" si="172"/>
        <v>photobooks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12">
        <f t="shared" si="169"/>
        <v>42321.452175925922</v>
      </c>
      <c r="Q1803" s="12">
        <f t="shared" si="173"/>
        <v>42353.298611111109</v>
      </c>
      <c r="R1803" s="11">
        <f t="shared" si="170"/>
        <v>63.648648648648646</v>
      </c>
      <c r="S1803" t="str">
        <f t="shared" si="171"/>
        <v>photography</v>
      </c>
      <c r="T1803" t="str">
        <f t="shared" si="172"/>
        <v>photobooks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12">
        <f t="shared" si="169"/>
        <v>42159.264236111114</v>
      </c>
      <c r="Q1804" s="12">
        <f t="shared" si="173"/>
        <v>42182.707638888889</v>
      </c>
      <c r="R1804" s="11">
        <f t="shared" si="170"/>
        <v>94.277777777777771</v>
      </c>
      <c r="S1804" t="str">
        <f t="shared" si="171"/>
        <v>photography</v>
      </c>
      <c r="T1804" t="str">
        <f t="shared" si="172"/>
        <v>photobooks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12">
        <f t="shared" si="169"/>
        <v>42017.863217592596</v>
      </c>
      <c r="Q1805" s="12">
        <f t="shared" si="173"/>
        <v>42048.863217592596</v>
      </c>
      <c r="R1805" s="11">
        <f t="shared" si="170"/>
        <v>71.86666666666666</v>
      </c>
      <c r="S1805" t="str">
        <f t="shared" si="171"/>
        <v>photography</v>
      </c>
      <c r="T1805" t="str">
        <f t="shared" si="172"/>
        <v>photobooks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12">
        <f t="shared" si="169"/>
        <v>42282.469953703701</v>
      </c>
      <c r="Q1806" s="12">
        <f t="shared" si="173"/>
        <v>42322.511620370373</v>
      </c>
      <c r="R1806" s="11">
        <f t="shared" si="170"/>
        <v>104.84615384615384</v>
      </c>
      <c r="S1806" t="str">
        <f t="shared" si="171"/>
        <v>photography</v>
      </c>
      <c r="T1806" t="str">
        <f t="shared" si="172"/>
        <v>photobooks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12">
        <f t="shared" si="169"/>
        <v>42247.595578703702</v>
      </c>
      <c r="Q1807" s="12">
        <f t="shared" si="173"/>
        <v>42279.541666666664</v>
      </c>
      <c r="R1807" s="11">
        <f t="shared" si="170"/>
        <v>67.139344262295083</v>
      </c>
      <c r="S1807" t="str">
        <f t="shared" si="171"/>
        <v>photography</v>
      </c>
      <c r="T1807" t="str">
        <f t="shared" si="172"/>
        <v>photobooks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12">
        <f t="shared" si="169"/>
        <v>41877.429965277777</v>
      </c>
      <c r="Q1808" s="12">
        <f t="shared" si="173"/>
        <v>41912.429965277777</v>
      </c>
      <c r="R1808" s="11">
        <f t="shared" si="170"/>
        <v>73.875</v>
      </c>
      <c r="S1808" t="str">
        <f t="shared" si="171"/>
        <v>photography</v>
      </c>
      <c r="T1808" t="str">
        <f t="shared" si="172"/>
        <v>photobooks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12">
        <f t="shared" si="169"/>
        <v>41879.860104166662</v>
      </c>
      <c r="Q1809" s="12">
        <f t="shared" si="173"/>
        <v>41909.860104166662</v>
      </c>
      <c r="R1809" s="11">
        <f t="shared" si="170"/>
        <v>69.125</v>
      </c>
      <c r="S1809" t="str">
        <f t="shared" si="171"/>
        <v>photography</v>
      </c>
      <c r="T1809" t="str">
        <f t="shared" si="172"/>
        <v>photobooks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12">
        <f t="shared" si="169"/>
        <v>42742.472569444442</v>
      </c>
      <c r="Q1810" s="12">
        <f t="shared" si="173"/>
        <v>42777.472569444442</v>
      </c>
      <c r="R1810" s="11">
        <f t="shared" si="170"/>
        <v>120.77083333333333</v>
      </c>
      <c r="S1810" t="str">
        <f t="shared" si="171"/>
        <v>photography</v>
      </c>
      <c r="T1810" t="str">
        <f t="shared" si="172"/>
        <v>photobooks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12">
        <f t="shared" si="169"/>
        <v>42029.699525462966</v>
      </c>
      <c r="Q1811" s="12">
        <f t="shared" si="173"/>
        <v>42064.699525462966</v>
      </c>
      <c r="R1811" s="11">
        <f t="shared" si="170"/>
        <v>42.222222222222221</v>
      </c>
      <c r="S1811" t="str">
        <f t="shared" si="171"/>
        <v>photography</v>
      </c>
      <c r="T1811" t="str">
        <f t="shared" si="172"/>
        <v>photobooks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12">
        <f t="shared" si="169"/>
        <v>41860.701689814814</v>
      </c>
      <c r="Q1812" s="12">
        <f t="shared" si="173"/>
        <v>41872.701689814814</v>
      </c>
      <c r="R1812" s="11">
        <f t="shared" si="170"/>
        <v>7.5</v>
      </c>
      <c r="S1812" t="str">
        <f t="shared" si="171"/>
        <v>photography</v>
      </c>
      <c r="T1812" t="str">
        <f t="shared" si="172"/>
        <v>photobooks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12">
        <f t="shared" si="169"/>
        <v>41876.225347222222</v>
      </c>
      <c r="Q1813" s="12">
        <f t="shared" si="173"/>
        <v>41935.958333333328</v>
      </c>
      <c r="R1813" s="11">
        <f t="shared" si="170"/>
        <v>1.5384615384615385</v>
      </c>
      <c r="S1813" t="str">
        <f t="shared" si="171"/>
        <v>photography</v>
      </c>
      <c r="T1813" t="str">
        <f t="shared" si="172"/>
        <v>photobooks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12">
        <f t="shared" si="169"/>
        <v>42524.110370370363</v>
      </c>
      <c r="Q1814" s="12">
        <f t="shared" si="173"/>
        <v>42554.110370370363</v>
      </c>
      <c r="R1814" s="11">
        <f t="shared" si="170"/>
        <v>37.608695652173914</v>
      </c>
      <c r="S1814" t="str">
        <f t="shared" si="171"/>
        <v>photography</v>
      </c>
      <c r="T1814" t="str">
        <f t="shared" si="172"/>
        <v>photobooks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12">
        <f t="shared" si="169"/>
        <v>41829.68069444444</v>
      </c>
      <c r="Q1815" s="12">
        <f t="shared" si="173"/>
        <v>41859.68069444444</v>
      </c>
      <c r="R1815" s="11">
        <f t="shared" si="170"/>
        <v>0</v>
      </c>
      <c r="S1815" t="str">
        <f t="shared" si="171"/>
        <v>photography</v>
      </c>
      <c r="T1815" t="str">
        <f t="shared" si="172"/>
        <v>photobooks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12">
        <f t="shared" si="169"/>
        <v>42033.105740740742</v>
      </c>
      <c r="Q1816" s="12">
        <f t="shared" si="173"/>
        <v>42063.105740740742</v>
      </c>
      <c r="R1816" s="11">
        <f t="shared" si="170"/>
        <v>42.157142857142858</v>
      </c>
      <c r="S1816" t="str">
        <f t="shared" si="171"/>
        <v>photography</v>
      </c>
      <c r="T1816" t="str">
        <f t="shared" si="172"/>
        <v>photobooks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12">
        <f t="shared" si="169"/>
        <v>42172.698344907411</v>
      </c>
      <c r="Q1817" s="12">
        <f t="shared" si="173"/>
        <v>42186.698344907411</v>
      </c>
      <c r="R1817" s="11">
        <f t="shared" si="170"/>
        <v>0</v>
      </c>
      <c r="S1817" t="str">
        <f t="shared" si="171"/>
        <v>photography</v>
      </c>
      <c r="T1817" t="str">
        <f t="shared" si="172"/>
        <v>photobooks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12">
        <f t="shared" si="169"/>
        <v>42548.667858796289</v>
      </c>
      <c r="Q1818" s="12">
        <f t="shared" si="173"/>
        <v>42576.583333333336</v>
      </c>
      <c r="R1818" s="11">
        <f t="shared" si="170"/>
        <v>84.833333333333329</v>
      </c>
      <c r="S1818" t="str">
        <f t="shared" si="171"/>
        <v>photography</v>
      </c>
      <c r="T1818" t="str">
        <f t="shared" si="172"/>
        <v>photobooks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12">
        <f t="shared" si="169"/>
        <v>42705.453784722216</v>
      </c>
      <c r="Q1819" s="12">
        <f t="shared" si="173"/>
        <v>42765.082638888889</v>
      </c>
      <c r="R1819" s="11">
        <f t="shared" si="170"/>
        <v>94.19</v>
      </c>
      <c r="S1819" t="str">
        <f t="shared" si="171"/>
        <v>photography</v>
      </c>
      <c r="T1819" t="str">
        <f t="shared" si="172"/>
        <v>photobooks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12">
        <f t="shared" si="169"/>
        <v>42067.026041666664</v>
      </c>
      <c r="Q1820" s="12">
        <f t="shared" si="173"/>
        <v>42096.984374999993</v>
      </c>
      <c r="R1820" s="11">
        <f t="shared" si="170"/>
        <v>0</v>
      </c>
      <c r="S1820" t="str">
        <f t="shared" si="171"/>
        <v>photography</v>
      </c>
      <c r="T1820" t="str">
        <f t="shared" si="172"/>
        <v>photobooks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12">
        <f t="shared" si="169"/>
        <v>41820.543935185182</v>
      </c>
      <c r="Q1821" s="12">
        <f t="shared" si="173"/>
        <v>41850.543935185182</v>
      </c>
      <c r="R1821" s="11">
        <f t="shared" si="170"/>
        <v>6.25</v>
      </c>
      <c r="S1821" t="str">
        <f t="shared" si="171"/>
        <v>photography</v>
      </c>
      <c r="T1821" t="str">
        <f t="shared" si="172"/>
        <v>photobooks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12">
        <f t="shared" si="169"/>
        <v>42064.87604166667</v>
      </c>
      <c r="Q1822" s="12">
        <f t="shared" si="173"/>
        <v>42094.834374999999</v>
      </c>
      <c r="R1822" s="11">
        <f t="shared" si="170"/>
        <v>213.375</v>
      </c>
      <c r="S1822" t="str">
        <f t="shared" si="171"/>
        <v>photography</v>
      </c>
      <c r="T1822" t="str">
        <f t="shared" si="172"/>
        <v>photobooks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12">
        <f t="shared" si="169"/>
        <v>40926.110729166663</v>
      </c>
      <c r="Q1823" s="12">
        <f t="shared" si="173"/>
        <v>40971.110729166663</v>
      </c>
      <c r="R1823" s="11">
        <f t="shared" si="170"/>
        <v>59.162280701754383</v>
      </c>
      <c r="S1823" t="str">
        <f t="shared" si="171"/>
        <v>music</v>
      </c>
      <c r="T1823" t="str">
        <f t="shared" si="172"/>
        <v>rock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12">
        <f t="shared" si="169"/>
        <v>41634.588680555549</v>
      </c>
      <c r="Q1824" s="12">
        <f t="shared" si="173"/>
        <v>41670.584027777775</v>
      </c>
      <c r="R1824" s="11">
        <f t="shared" si="170"/>
        <v>27.272727272727273</v>
      </c>
      <c r="S1824" t="str">
        <f t="shared" si="171"/>
        <v>music</v>
      </c>
      <c r="T1824" t="str">
        <f t="shared" si="172"/>
        <v>rock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12">
        <f t="shared" si="169"/>
        <v>41176.47657407407</v>
      </c>
      <c r="Q1825" s="12">
        <f t="shared" si="173"/>
        <v>41206.47657407407</v>
      </c>
      <c r="R1825" s="11">
        <f t="shared" si="170"/>
        <v>24.575757575757574</v>
      </c>
      <c r="S1825" t="str">
        <f t="shared" si="171"/>
        <v>music</v>
      </c>
      <c r="T1825" t="str">
        <f t="shared" si="172"/>
        <v>rock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12">
        <f t="shared" si="169"/>
        <v>41626.707951388889</v>
      </c>
      <c r="Q1826" s="12">
        <f t="shared" si="173"/>
        <v>41646.880555555552</v>
      </c>
      <c r="R1826" s="11">
        <f t="shared" si="170"/>
        <v>75.05</v>
      </c>
      <c r="S1826" t="str">
        <f t="shared" si="171"/>
        <v>music</v>
      </c>
      <c r="T1826" t="str">
        <f t="shared" si="172"/>
        <v>rock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12">
        <f t="shared" si="169"/>
        <v>41443.626192129625</v>
      </c>
      <c r="Q1827" s="12">
        <f t="shared" si="173"/>
        <v>41466.626192129625</v>
      </c>
      <c r="R1827" s="11">
        <f t="shared" si="170"/>
        <v>42.02</v>
      </c>
      <c r="S1827" t="str">
        <f t="shared" si="171"/>
        <v>music</v>
      </c>
      <c r="T1827" t="str">
        <f t="shared" si="172"/>
        <v>rock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12">
        <f t="shared" si="169"/>
        <v>41657.715474537035</v>
      </c>
      <c r="Q1828" s="12">
        <f t="shared" si="173"/>
        <v>41687.715474537035</v>
      </c>
      <c r="R1828" s="11">
        <f t="shared" si="170"/>
        <v>53.157894736842103</v>
      </c>
      <c r="S1828" t="str">
        <f t="shared" si="171"/>
        <v>music</v>
      </c>
      <c r="T1828" t="str">
        <f t="shared" si="172"/>
        <v>rock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12">
        <f t="shared" si="169"/>
        <v>40555.117604166662</v>
      </c>
      <c r="Q1829" s="12">
        <f t="shared" si="173"/>
        <v>40605.117604166662</v>
      </c>
      <c r="R1829" s="11">
        <f t="shared" si="170"/>
        <v>83.885416666666671</v>
      </c>
      <c r="S1829" t="str">
        <f t="shared" si="171"/>
        <v>music</v>
      </c>
      <c r="T1829" t="str">
        <f t="shared" si="172"/>
        <v>rock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12">
        <f t="shared" si="169"/>
        <v>41736.691319444442</v>
      </c>
      <c r="Q1830" s="12">
        <f t="shared" si="173"/>
        <v>41768.708333333328</v>
      </c>
      <c r="R1830" s="11">
        <f t="shared" si="170"/>
        <v>417.33333333333331</v>
      </c>
      <c r="S1830" t="str">
        <f t="shared" si="171"/>
        <v>music</v>
      </c>
      <c r="T1830" t="str">
        <f t="shared" si="172"/>
        <v>rock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12">
        <f t="shared" si="169"/>
        <v>40515.879293981481</v>
      </c>
      <c r="Q1831" s="12">
        <f t="shared" si="173"/>
        <v>40564.708333333328</v>
      </c>
      <c r="R1831" s="11">
        <f t="shared" si="170"/>
        <v>75.765151515151516</v>
      </c>
      <c r="S1831" t="str">
        <f t="shared" si="171"/>
        <v>music</v>
      </c>
      <c r="T1831" t="str">
        <f t="shared" si="172"/>
        <v>rock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12">
        <f t="shared" si="169"/>
        <v>41664.475775462961</v>
      </c>
      <c r="Q1832" s="12">
        <f t="shared" si="173"/>
        <v>41694.475775462961</v>
      </c>
      <c r="R1832" s="11">
        <f t="shared" si="170"/>
        <v>67.389380530973455</v>
      </c>
      <c r="S1832" t="str">
        <f t="shared" si="171"/>
        <v>music</v>
      </c>
      <c r="T1832" t="str">
        <f t="shared" si="172"/>
        <v>rock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12">
        <f t="shared" si="169"/>
        <v>41026.787766203699</v>
      </c>
      <c r="Q1833" s="12">
        <f t="shared" si="173"/>
        <v>41041.787766203699</v>
      </c>
      <c r="R1833" s="11">
        <f t="shared" si="170"/>
        <v>73.571428571428569</v>
      </c>
      <c r="S1833" t="str">
        <f t="shared" si="171"/>
        <v>music</v>
      </c>
      <c r="T1833" t="str">
        <f t="shared" si="172"/>
        <v>rock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12">
        <f t="shared" si="169"/>
        <v>40576.331331018519</v>
      </c>
      <c r="Q1834" s="12">
        <f t="shared" si="173"/>
        <v>40606.331331018519</v>
      </c>
      <c r="R1834" s="11">
        <f t="shared" si="170"/>
        <v>25</v>
      </c>
      <c r="S1834" t="str">
        <f t="shared" si="171"/>
        <v>music</v>
      </c>
      <c r="T1834" t="str">
        <f t="shared" si="172"/>
        <v>rock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12">
        <f t="shared" si="169"/>
        <v>41302.835682870369</v>
      </c>
      <c r="Q1835" s="12">
        <f t="shared" si="173"/>
        <v>41335.124305555553</v>
      </c>
      <c r="R1835" s="11">
        <f t="shared" si="170"/>
        <v>42</v>
      </c>
      <c r="S1835" t="str">
        <f t="shared" si="171"/>
        <v>music</v>
      </c>
      <c r="T1835" t="str">
        <f t="shared" si="172"/>
        <v>rock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12">
        <f t="shared" si="169"/>
        <v>41988.755729166667</v>
      </c>
      <c r="Q1836" s="12">
        <f t="shared" si="173"/>
        <v>42028.755729166667</v>
      </c>
      <c r="R1836" s="11">
        <f t="shared" si="170"/>
        <v>131.16666666666666</v>
      </c>
      <c r="S1836" t="str">
        <f t="shared" si="171"/>
        <v>music</v>
      </c>
      <c r="T1836" t="str">
        <f t="shared" si="172"/>
        <v>rock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12">
        <f t="shared" si="169"/>
        <v>42430.49387731481</v>
      </c>
      <c r="Q1837" s="12">
        <f t="shared" si="173"/>
        <v>42460.452210648145</v>
      </c>
      <c r="R1837" s="11">
        <f t="shared" si="170"/>
        <v>47.272727272727273</v>
      </c>
      <c r="S1837" t="str">
        <f t="shared" si="171"/>
        <v>music</v>
      </c>
      <c r="T1837" t="str">
        <f t="shared" si="172"/>
        <v>rock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12">
        <f t="shared" si="169"/>
        <v>41305.601030092592</v>
      </c>
      <c r="Q1838" s="12">
        <f t="shared" si="173"/>
        <v>41322.601030092592</v>
      </c>
      <c r="R1838" s="11">
        <f t="shared" si="170"/>
        <v>182.12727272727273</v>
      </c>
      <c r="S1838" t="str">
        <f t="shared" si="171"/>
        <v>music</v>
      </c>
      <c r="T1838" t="str">
        <f t="shared" si="172"/>
        <v>rock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12">
        <f t="shared" si="169"/>
        <v>40925.839525462965</v>
      </c>
      <c r="Q1839" s="12">
        <f t="shared" si="173"/>
        <v>40985.797858796293</v>
      </c>
      <c r="R1839" s="11">
        <f t="shared" si="170"/>
        <v>61.366666666666667</v>
      </c>
      <c r="S1839" t="str">
        <f t="shared" si="171"/>
        <v>music</v>
      </c>
      <c r="T1839" t="str">
        <f t="shared" si="172"/>
        <v>rock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12">
        <f t="shared" si="169"/>
        <v>40788.578206018516</v>
      </c>
      <c r="Q1840" s="12">
        <f t="shared" si="173"/>
        <v>40816.916666666664</v>
      </c>
      <c r="R1840" s="11">
        <f t="shared" si="170"/>
        <v>35.767499999999998</v>
      </c>
      <c r="S1840" t="str">
        <f t="shared" si="171"/>
        <v>music</v>
      </c>
      <c r="T1840" t="str">
        <f t="shared" si="172"/>
        <v>rock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12">
        <f t="shared" si="169"/>
        <v>42614.513680555552</v>
      </c>
      <c r="Q1841" s="12">
        <f t="shared" si="173"/>
        <v>42644.513680555552</v>
      </c>
      <c r="R1841" s="11">
        <f t="shared" si="170"/>
        <v>45.62222222222222</v>
      </c>
      <c r="S1841" t="str">
        <f t="shared" si="171"/>
        <v>music</v>
      </c>
      <c r="T1841" t="str">
        <f t="shared" si="172"/>
        <v>rock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12">
        <f t="shared" si="169"/>
        <v>41381.88784722222</v>
      </c>
      <c r="Q1842" s="12">
        <f t="shared" si="173"/>
        <v>41400.999305555553</v>
      </c>
      <c r="R1842" s="11">
        <f t="shared" si="170"/>
        <v>75.384615384615387</v>
      </c>
      <c r="S1842" t="str">
        <f t="shared" si="171"/>
        <v>music</v>
      </c>
      <c r="T1842" t="str">
        <f t="shared" si="172"/>
        <v>rock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12">
        <f t="shared" si="169"/>
        <v>41745.637094907404</v>
      </c>
      <c r="Q1843" s="12">
        <f t="shared" si="173"/>
        <v>41778.999305555553</v>
      </c>
      <c r="R1843" s="11">
        <f t="shared" si="170"/>
        <v>50.875</v>
      </c>
      <c r="S1843" t="str">
        <f t="shared" si="171"/>
        <v>music</v>
      </c>
      <c r="T1843" t="str">
        <f t="shared" si="172"/>
        <v>rock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12">
        <f t="shared" si="169"/>
        <v>42031.423391203702</v>
      </c>
      <c r="Q1844" s="12">
        <f t="shared" si="173"/>
        <v>42065.040972222218</v>
      </c>
      <c r="R1844" s="11">
        <f t="shared" si="170"/>
        <v>119.28571428571429</v>
      </c>
      <c r="S1844" t="str">
        <f t="shared" si="171"/>
        <v>music</v>
      </c>
      <c r="T1844" t="str">
        <f t="shared" si="172"/>
        <v>rock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12">
        <f t="shared" si="169"/>
        <v>40564.786504629628</v>
      </c>
      <c r="Q1845" s="12">
        <f t="shared" si="173"/>
        <v>40594.786504629628</v>
      </c>
      <c r="R1845" s="11">
        <f t="shared" si="170"/>
        <v>92.541865671641801</v>
      </c>
      <c r="S1845" t="str">
        <f t="shared" si="171"/>
        <v>music</v>
      </c>
      <c r="T1845" t="str">
        <f t="shared" si="172"/>
        <v>rock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12">
        <f t="shared" si="169"/>
        <v>40666.765208333331</v>
      </c>
      <c r="Q1846" s="12">
        <f t="shared" si="173"/>
        <v>40704.916666666664</v>
      </c>
      <c r="R1846" s="11">
        <f t="shared" si="170"/>
        <v>76.05</v>
      </c>
      <c r="S1846" t="str">
        <f t="shared" si="171"/>
        <v>music</v>
      </c>
      <c r="T1846" t="str">
        <f t="shared" si="172"/>
        <v>rock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12">
        <f t="shared" si="169"/>
        <v>42523.124976851854</v>
      </c>
      <c r="Q1847" s="12">
        <f t="shared" si="173"/>
        <v>42537.996527777774</v>
      </c>
      <c r="R1847" s="11">
        <f t="shared" si="170"/>
        <v>52.631578947368418</v>
      </c>
      <c r="S1847" t="str">
        <f t="shared" si="171"/>
        <v>music</v>
      </c>
      <c r="T1847" t="str">
        <f t="shared" si="172"/>
        <v>rock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12">
        <f t="shared" si="169"/>
        <v>41228.441863425927</v>
      </c>
      <c r="Q1848" s="12">
        <f t="shared" si="173"/>
        <v>41258.441863425927</v>
      </c>
      <c r="R1848" s="11">
        <f t="shared" si="170"/>
        <v>98.990430622009569</v>
      </c>
      <c r="S1848" t="str">
        <f t="shared" si="171"/>
        <v>music</v>
      </c>
      <c r="T1848" t="str">
        <f t="shared" si="172"/>
        <v>rock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12">
        <f t="shared" si="169"/>
        <v>42094.028148148143</v>
      </c>
      <c r="Q1849" s="12">
        <f t="shared" si="173"/>
        <v>42115.028148148143</v>
      </c>
      <c r="R1849" s="11">
        <f t="shared" si="170"/>
        <v>79.526315789473685</v>
      </c>
      <c r="S1849" t="str">
        <f t="shared" si="171"/>
        <v>music</v>
      </c>
      <c r="T1849" t="str">
        <f t="shared" si="172"/>
        <v>rock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12">
        <f t="shared" si="169"/>
        <v>40691.579722222217</v>
      </c>
      <c r="Q1850" s="12">
        <f t="shared" si="173"/>
        <v>40755.082638888889</v>
      </c>
      <c r="R1850" s="11">
        <f t="shared" si="170"/>
        <v>134.20833333333334</v>
      </c>
      <c r="S1850" t="str">
        <f t="shared" si="171"/>
        <v>music</v>
      </c>
      <c r="T1850" t="str">
        <f t="shared" si="172"/>
        <v>rock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12">
        <f t="shared" si="169"/>
        <v>41169.637256944443</v>
      </c>
      <c r="Q1851" s="12">
        <f t="shared" si="173"/>
        <v>41199.637256944443</v>
      </c>
      <c r="R1851" s="11">
        <f t="shared" si="170"/>
        <v>37.625</v>
      </c>
      <c r="S1851" t="str">
        <f t="shared" si="171"/>
        <v>music</v>
      </c>
      <c r="T1851" t="str">
        <f t="shared" si="172"/>
        <v>rock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12">
        <f t="shared" si="169"/>
        <v>41800.751157407409</v>
      </c>
      <c r="Q1852" s="12">
        <f t="shared" si="173"/>
        <v>41830.751157407409</v>
      </c>
      <c r="R1852" s="11">
        <f t="shared" si="170"/>
        <v>51.044692737430168</v>
      </c>
      <c r="S1852" t="str">
        <f t="shared" si="171"/>
        <v>music</v>
      </c>
      <c r="T1852" t="str">
        <f t="shared" si="172"/>
        <v>rock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12">
        <f t="shared" si="169"/>
        <v>41827.69835648148</v>
      </c>
      <c r="Q1853" s="12">
        <f t="shared" si="173"/>
        <v>41847.833333333328</v>
      </c>
      <c r="R1853" s="11">
        <f t="shared" si="170"/>
        <v>50.03846153846154</v>
      </c>
      <c r="S1853" t="str">
        <f t="shared" si="171"/>
        <v>music</v>
      </c>
      <c r="T1853" t="str">
        <f t="shared" si="172"/>
        <v>rock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12">
        <f t="shared" si="169"/>
        <v>42081.563101851854</v>
      </c>
      <c r="Q1854" s="12">
        <f t="shared" si="173"/>
        <v>42118.791666666664</v>
      </c>
      <c r="R1854" s="11">
        <f t="shared" si="170"/>
        <v>133.93129770992365</v>
      </c>
      <c r="S1854" t="str">
        <f t="shared" si="171"/>
        <v>music</v>
      </c>
      <c r="T1854" t="str">
        <f t="shared" si="172"/>
        <v>rock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12">
        <f t="shared" si="169"/>
        <v>41176.852048611108</v>
      </c>
      <c r="Q1855" s="12">
        <f t="shared" si="173"/>
        <v>41226.893715277773</v>
      </c>
      <c r="R1855" s="11">
        <f t="shared" si="170"/>
        <v>58.214285714285715</v>
      </c>
      <c r="S1855" t="str">
        <f t="shared" si="171"/>
        <v>music</v>
      </c>
      <c r="T1855" t="str">
        <f t="shared" si="172"/>
        <v>rock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12">
        <f t="shared" si="169"/>
        <v>41387.812928240739</v>
      </c>
      <c r="Q1856" s="12">
        <f t="shared" si="173"/>
        <v>41417.812928240739</v>
      </c>
      <c r="R1856" s="11">
        <f t="shared" si="170"/>
        <v>88.037643678160919</v>
      </c>
      <c r="S1856" t="str">
        <f t="shared" si="171"/>
        <v>music</v>
      </c>
      <c r="T1856" t="str">
        <f t="shared" si="172"/>
        <v>rock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12">
        <f t="shared" si="169"/>
        <v>41600.330324074072</v>
      </c>
      <c r="Q1857" s="12">
        <f t="shared" si="173"/>
        <v>41645.330324074072</v>
      </c>
      <c r="R1857" s="11">
        <f t="shared" si="170"/>
        <v>70.576753926701571</v>
      </c>
      <c r="S1857" t="str">
        <f t="shared" si="171"/>
        <v>music</v>
      </c>
      <c r="T1857" t="str">
        <f t="shared" si="172"/>
        <v>rock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12">
        <f t="shared" si="169"/>
        <v>41817.64666666666</v>
      </c>
      <c r="Q1858" s="12">
        <f t="shared" si="173"/>
        <v>41838.64666666666</v>
      </c>
      <c r="R1858" s="11">
        <f t="shared" si="170"/>
        <v>53.289473684210527</v>
      </c>
      <c r="S1858" t="str">
        <f t="shared" si="171"/>
        <v>music</v>
      </c>
      <c r="T1858" t="str">
        <f t="shared" si="172"/>
        <v>rock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((E1859/D1859)*100)</f>
        <v>100</v>
      </c>
      <c r="P1859" s="12">
        <f t="shared" ref="P1859:P1922" si="175">(((J1859/60)/60)/24)+DATE(1970,1,1)+(-5/24)</f>
        <v>41864.560335648144</v>
      </c>
      <c r="Q1859" s="12">
        <f t="shared" si="173"/>
        <v>41894.560335648144</v>
      </c>
      <c r="R1859" s="11">
        <f t="shared" ref="R1859:R1922" si="176">IFERROR(E1859/L1859,0)</f>
        <v>136.36363636363637</v>
      </c>
      <c r="S1859" t="str">
        <f t="shared" ref="S1859:S1922" si="177">LEFT(N1859, SEARCH("/",N1859,1)-1)</f>
        <v>music</v>
      </c>
      <c r="T1859" t="str">
        <f t="shared" ref="T1859:T1922" si="178">RIGHT(N1859,LEN(N1859)-SEARCH("/",N1859))</f>
        <v>rock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12">
        <f t="shared" si="175"/>
        <v>40832.9921412037</v>
      </c>
      <c r="Q1860" s="12">
        <f t="shared" ref="Q1860:Q1923" si="179">(((I1860/60)/60)/24)+DATE(1970,1,1)+(-5/24)</f>
        <v>40893.033807870372</v>
      </c>
      <c r="R1860" s="11">
        <f t="shared" si="176"/>
        <v>40.547315436241611</v>
      </c>
      <c r="S1860" t="str">
        <f t="shared" si="177"/>
        <v>music</v>
      </c>
      <c r="T1860" t="str">
        <f t="shared" si="178"/>
        <v>rock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12">
        <f t="shared" si="175"/>
        <v>40778.561678240738</v>
      </c>
      <c r="Q1861" s="12">
        <f t="shared" si="179"/>
        <v>40808.561678240738</v>
      </c>
      <c r="R1861" s="11">
        <f t="shared" si="176"/>
        <v>70.625</v>
      </c>
      <c r="S1861" t="str">
        <f t="shared" si="177"/>
        <v>music</v>
      </c>
      <c r="T1861" t="str">
        <f t="shared" si="178"/>
        <v>rock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12">
        <f t="shared" si="175"/>
        <v>41655.500972222217</v>
      </c>
      <c r="Q1862" s="12">
        <f t="shared" si="179"/>
        <v>41676.500972222217</v>
      </c>
      <c r="R1862" s="11">
        <f t="shared" si="176"/>
        <v>52.684210526315788</v>
      </c>
      <c r="S1862" t="str">
        <f t="shared" si="177"/>
        <v>music</v>
      </c>
      <c r="T1862" t="str">
        <f t="shared" si="178"/>
        <v>rock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12">
        <f t="shared" si="175"/>
        <v>42000.091909722221</v>
      </c>
      <c r="Q1863" s="12">
        <f t="shared" si="179"/>
        <v>42030.091909722221</v>
      </c>
      <c r="R1863" s="11">
        <f t="shared" si="176"/>
        <v>0</v>
      </c>
      <c r="S1863" t="str">
        <f t="shared" si="177"/>
        <v>games</v>
      </c>
      <c r="T1863" t="str">
        <f t="shared" si="178"/>
        <v>mobile games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12">
        <f t="shared" si="175"/>
        <v>42755.284421296288</v>
      </c>
      <c r="Q1864" s="12">
        <f t="shared" si="179"/>
        <v>42802.104166666664</v>
      </c>
      <c r="R1864" s="11">
        <f t="shared" si="176"/>
        <v>90.9375</v>
      </c>
      <c r="S1864" t="str">
        <f t="shared" si="177"/>
        <v>games</v>
      </c>
      <c r="T1864" t="str">
        <f t="shared" si="178"/>
        <v>mobile games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12">
        <f t="shared" si="175"/>
        <v>41772.588946759257</v>
      </c>
      <c r="Q1865" s="12">
        <f t="shared" si="179"/>
        <v>41802.588946759257</v>
      </c>
      <c r="R1865" s="11">
        <f t="shared" si="176"/>
        <v>5</v>
      </c>
      <c r="S1865" t="str">
        <f t="shared" si="177"/>
        <v>games</v>
      </c>
      <c r="T1865" t="str">
        <f t="shared" si="178"/>
        <v>mobile games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12">
        <f t="shared" si="175"/>
        <v>41733.508101851847</v>
      </c>
      <c r="Q1866" s="12">
        <f t="shared" si="179"/>
        <v>41763.508101851847</v>
      </c>
      <c r="R1866" s="11">
        <f t="shared" si="176"/>
        <v>58.083333333333336</v>
      </c>
      <c r="S1866" t="str">
        <f t="shared" si="177"/>
        <v>games</v>
      </c>
      <c r="T1866" t="str">
        <f t="shared" si="178"/>
        <v>mobile games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12">
        <f t="shared" si="175"/>
        <v>42645.159108796295</v>
      </c>
      <c r="Q1867" s="12">
        <f t="shared" si="179"/>
        <v>42680.200775462967</v>
      </c>
      <c r="R1867" s="11">
        <f t="shared" si="176"/>
        <v>2</v>
      </c>
      <c r="S1867" t="str">
        <f t="shared" si="177"/>
        <v>games</v>
      </c>
      <c r="T1867" t="str">
        <f t="shared" si="178"/>
        <v>mobile games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12">
        <f t="shared" si="175"/>
        <v>42742.038159722222</v>
      </c>
      <c r="Q1868" s="12">
        <f t="shared" si="179"/>
        <v>42794.958333333336</v>
      </c>
      <c r="R1868" s="11">
        <f t="shared" si="176"/>
        <v>62.5</v>
      </c>
      <c r="S1868" t="str">
        <f t="shared" si="177"/>
        <v>games</v>
      </c>
      <c r="T1868" t="str">
        <f t="shared" si="178"/>
        <v>mobile games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12">
        <f t="shared" si="175"/>
        <v>42649.716574074067</v>
      </c>
      <c r="Q1869" s="12">
        <f t="shared" si="179"/>
        <v>42679.716574074067</v>
      </c>
      <c r="R1869" s="11">
        <f t="shared" si="176"/>
        <v>10</v>
      </c>
      <c r="S1869" t="str">
        <f t="shared" si="177"/>
        <v>games</v>
      </c>
      <c r="T1869" t="str">
        <f t="shared" si="178"/>
        <v>mobile games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12">
        <f t="shared" si="175"/>
        <v>42328.570891203701</v>
      </c>
      <c r="Q1870" s="12">
        <f t="shared" si="179"/>
        <v>42353.124305555553</v>
      </c>
      <c r="R1870" s="11">
        <f t="shared" si="176"/>
        <v>71.588235294117652</v>
      </c>
      <c r="S1870" t="str">
        <f t="shared" si="177"/>
        <v>games</v>
      </c>
      <c r="T1870" t="str">
        <f t="shared" si="178"/>
        <v>mobile games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12">
        <f t="shared" si="175"/>
        <v>42708.794548611106</v>
      </c>
      <c r="Q1871" s="12">
        <f t="shared" si="179"/>
        <v>42738.794548611106</v>
      </c>
      <c r="R1871" s="11">
        <f t="shared" si="176"/>
        <v>0</v>
      </c>
      <c r="S1871" t="str">
        <f t="shared" si="177"/>
        <v>games</v>
      </c>
      <c r="T1871" t="str">
        <f t="shared" si="178"/>
        <v>mobile games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12">
        <f t="shared" si="175"/>
        <v>42371.14739583333</v>
      </c>
      <c r="Q1872" s="12">
        <f t="shared" si="179"/>
        <v>42399.970138888886</v>
      </c>
      <c r="R1872" s="11">
        <f t="shared" si="176"/>
        <v>32.81818181818182</v>
      </c>
      <c r="S1872" t="str">
        <f t="shared" si="177"/>
        <v>games</v>
      </c>
      <c r="T1872" t="str">
        <f t="shared" si="178"/>
        <v>mobile games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12">
        <f t="shared" si="175"/>
        <v>41923.575243055551</v>
      </c>
      <c r="Q1873" s="12">
        <f t="shared" si="179"/>
        <v>41963.616909722223</v>
      </c>
      <c r="R1873" s="11">
        <f t="shared" si="176"/>
        <v>49.11578947368421</v>
      </c>
      <c r="S1873" t="str">
        <f t="shared" si="177"/>
        <v>games</v>
      </c>
      <c r="T1873" t="str">
        <f t="shared" si="178"/>
        <v>mobile games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12">
        <f t="shared" si="175"/>
        <v>42154.921319444438</v>
      </c>
      <c r="Q1874" s="12">
        <f t="shared" si="179"/>
        <v>42184.921319444438</v>
      </c>
      <c r="R1874" s="11">
        <f t="shared" si="176"/>
        <v>16.307692307692307</v>
      </c>
      <c r="S1874" t="str">
        <f t="shared" si="177"/>
        <v>games</v>
      </c>
      <c r="T1874" t="str">
        <f t="shared" si="178"/>
        <v>mobile games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12">
        <f t="shared" si="175"/>
        <v>42164.407523148147</v>
      </c>
      <c r="Q1875" s="12">
        <f t="shared" si="179"/>
        <v>42193.489583333336</v>
      </c>
      <c r="R1875" s="11">
        <f t="shared" si="176"/>
        <v>18</v>
      </c>
      <c r="S1875" t="str">
        <f t="shared" si="177"/>
        <v>games</v>
      </c>
      <c r="T1875" t="str">
        <f t="shared" si="178"/>
        <v>mobile games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12">
        <f t="shared" si="175"/>
        <v>42529.760798611103</v>
      </c>
      <c r="Q1876" s="12">
        <f t="shared" si="179"/>
        <v>42549.760798611103</v>
      </c>
      <c r="R1876" s="11">
        <f t="shared" si="176"/>
        <v>13</v>
      </c>
      <c r="S1876" t="str">
        <f t="shared" si="177"/>
        <v>games</v>
      </c>
      <c r="T1876" t="str">
        <f t="shared" si="178"/>
        <v>mobile games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12">
        <f t="shared" si="175"/>
        <v>42528.691064814811</v>
      </c>
      <c r="Q1877" s="12">
        <f t="shared" si="179"/>
        <v>42588.691064814811</v>
      </c>
      <c r="R1877" s="11">
        <f t="shared" si="176"/>
        <v>17</v>
      </c>
      <c r="S1877" t="str">
        <f t="shared" si="177"/>
        <v>games</v>
      </c>
      <c r="T1877" t="str">
        <f t="shared" si="178"/>
        <v>mobile games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12">
        <f t="shared" si="175"/>
        <v>41776.076446759253</v>
      </c>
      <c r="Q1878" s="12">
        <f t="shared" si="179"/>
        <v>41806.076446759253</v>
      </c>
      <c r="R1878" s="11">
        <f t="shared" si="176"/>
        <v>0</v>
      </c>
      <c r="S1878" t="str">
        <f t="shared" si="177"/>
        <v>games</v>
      </c>
      <c r="T1878" t="str">
        <f t="shared" si="178"/>
        <v>mobile games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12">
        <f t="shared" si="175"/>
        <v>42034.820891203701</v>
      </c>
      <c r="Q1879" s="12">
        <f t="shared" si="179"/>
        <v>42063.820891203701</v>
      </c>
      <c r="R1879" s="11">
        <f t="shared" si="176"/>
        <v>0</v>
      </c>
      <c r="S1879" t="str">
        <f t="shared" si="177"/>
        <v>games</v>
      </c>
      <c r="T1879" t="str">
        <f t="shared" si="178"/>
        <v>mobile games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12">
        <f t="shared" si="175"/>
        <v>41772.800405092588</v>
      </c>
      <c r="Q1880" s="12">
        <f t="shared" si="179"/>
        <v>41802.800405092588</v>
      </c>
      <c r="R1880" s="11">
        <f t="shared" si="176"/>
        <v>0</v>
      </c>
      <c r="S1880" t="str">
        <f t="shared" si="177"/>
        <v>games</v>
      </c>
      <c r="T1880" t="str">
        <f t="shared" si="178"/>
        <v>mobile games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12">
        <f t="shared" si="175"/>
        <v>42413.441307870373</v>
      </c>
      <c r="Q1881" s="12">
        <f t="shared" si="179"/>
        <v>42443.399641203701</v>
      </c>
      <c r="R1881" s="11">
        <f t="shared" si="176"/>
        <v>3</v>
      </c>
      <c r="S1881" t="str">
        <f t="shared" si="177"/>
        <v>games</v>
      </c>
      <c r="T1881" t="str">
        <f t="shared" si="178"/>
        <v>mobile games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12">
        <f t="shared" si="175"/>
        <v>42430.358564814807</v>
      </c>
      <c r="Q1882" s="12">
        <f t="shared" si="179"/>
        <v>42459.31689814815</v>
      </c>
      <c r="R1882" s="11">
        <f t="shared" si="176"/>
        <v>41.833333333333336</v>
      </c>
      <c r="S1882" t="str">
        <f t="shared" si="177"/>
        <v>games</v>
      </c>
      <c r="T1882" t="str">
        <f t="shared" si="178"/>
        <v>mobile games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12">
        <f t="shared" si="175"/>
        <v>42042.944317129623</v>
      </c>
      <c r="Q1883" s="12">
        <f t="shared" si="179"/>
        <v>42072.902650462966</v>
      </c>
      <c r="R1883" s="11">
        <f t="shared" si="176"/>
        <v>49.338428571428572</v>
      </c>
      <c r="S1883" t="str">
        <f t="shared" si="177"/>
        <v>music</v>
      </c>
      <c r="T1883" t="str">
        <f t="shared" si="178"/>
        <v>indie rock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12">
        <f t="shared" si="175"/>
        <v>41067.740879629629</v>
      </c>
      <c r="Q1884" s="12">
        <f t="shared" si="179"/>
        <v>41100.783333333333</v>
      </c>
      <c r="R1884" s="11">
        <f t="shared" si="176"/>
        <v>41.728395061728392</v>
      </c>
      <c r="S1884" t="str">
        <f t="shared" si="177"/>
        <v>music</v>
      </c>
      <c r="T1884" t="str">
        <f t="shared" si="178"/>
        <v>indie rock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12">
        <f t="shared" si="175"/>
        <v>40977.739675925921</v>
      </c>
      <c r="Q1885" s="12">
        <f t="shared" si="179"/>
        <v>41007.698009259257</v>
      </c>
      <c r="R1885" s="11">
        <f t="shared" si="176"/>
        <v>32.71875</v>
      </c>
      <c r="S1885" t="str">
        <f t="shared" si="177"/>
        <v>music</v>
      </c>
      <c r="T1885" t="str">
        <f t="shared" si="178"/>
        <v>indie rock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12">
        <f t="shared" si="175"/>
        <v>41204.989988425921</v>
      </c>
      <c r="Q1886" s="12">
        <f t="shared" si="179"/>
        <v>41240.291666666664</v>
      </c>
      <c r="R1886" s="11">
        <f t="shared" si="176"/>
        <v>51.96153846153846</v>
      </c>
      <c r="S1886" t="str">
        <f t="shared" si="177"/>
        <v>music</v>
      </c>
      <c r="T1886" t="str">
        <f t="shared" si="178"/>
        <v>indie rock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12">
        <f t="shared" si="175"/>
        <v>41098.885532407403</v>
      </c>
      <c r="Q1887" s="12">
        <f t="shared" si="179"/>
        <v>41131.708333333328</v>
      </c>
      <c r="R1887" s="11">
        <f t="shared" si="176"/>
        <v>50.685714285714283</v>
      </c>
      <c r="S1887" t="str">
        <f t="shared" si="177"/>
        <v>music</v>
      </c>
      <c r="T1887" t="str">
        <f t="shared" si="178"/>
        <v>indie rock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12">
        <f t="shared" si="175"/>
        <v>41925.69835648148</v>
      </c>
      <c r="Q1888" s="12">
        <f t="shared" si="179"/>
        <v>41955.740023148144</v>
      </c>
      <c r="R1888" s="11">
        <f t="shared" si="176"/>
        <v>42.241379310344826</v>
      </c>
      <c r="S1888" t="str">
        <f t="shared" si="177"/>
        <v>music</v>
      </c>
      <c r="T1888" t="str">
        <f t="shared" si="178"/>
        <v>indie rock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12">
        <f t="shared" si="175"/>
        <v>42323.591805555552</v>
      </c>
      <c r="Q1889" s="12">
        <f t="shared" si="179"/>
        <v>42341.687499999993</v>
      </c>
      <c r="R1889" s="11">
        <f t="shared" si="176"/>
        <v>416.875</v>
      </c>
      <c r="S1889" t="str">
        <f t="shared" si="177"/>
        <v>music</v>
      </c>
      <c r="T1889" t="str">
        <f t="shared" si="178"/>
        <v>indie rock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12">
        <f t="shared" si="175"/>
        <v>40299.03162037037</v>
      </c>
      <c r="Q1890" s="12">
        <f t="shared" si="179"/>
        <v>40329.999305555553</v>
      </c>
      <c r="R1890" s="11">
        <f t="shared" si="176"/>
        <v>46.651685393258425</v>
      </c>
      <c r="S1890" t="str">
        <f t="shared" si="177"/>
        <v>music</v>
      </c>
      <c r="T1890" t="str">
        <f t="shared" si="178"/>
        <v>indie rock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12">
        <f t="shared" si="175"/>
        <v>41299.585023148145</v>
      </c>
      <c r="Q1891" s="12">
        <f t="shared" si="179"/>
        <v>41344.543356481481</v>
      </c>
      <c r="R1891" s="11">
        <f t="shared" si="176"/>
        <v>48.454545454545453</v>
      </c>
      <c r="S1891" t="str">
        <f t="shared" si="177"/>
        <v>music</v>
      </c>
      <c r="T1891" t="str">
        <f t="shared" si="178"/>
        <v>indie rock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12">
        <f t="shared" si="175"/>
        <v>41228.577870370369</v>
      </c>
      <c r="Q1892" s="12">
        <f t="shared" si="179"/>
        <v>41258.577870370369</v>
      </c>
      <c r="R1892" s="11">
        <f t="shared" si="176"/>
        <v>70.5289837398374</v>
      </c>
      <c r="S1892" t="str">
        <f t="shared" si="177"/>
        <v>music</v>
      </c>
      <c r="T1892" t="str">
        <f t="shared" si="178"/>
        <v>indie rock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12">
        <f t="shared" si="175"/>
        <v>40335.589745370366</v>
      </c>
      <c r="Q1893" s="12">
        <f t="shared" si="179"/>
        <v>40381.041666666664</v>
      </c>
      <c r="R1893" s="11">
        <f t="shared" si="176"/>
        <v>87.958333333333329</v>
      </c>
      <c r="S1893" t="str">
        <f t="shared" si="177"/>
        <v>music</v>
      </c>
      <c r="T1893" t="str">
        <f t="shared" si="178"/>
        <v>indie rock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12">
        <f t="shared" si="175"/>
        <v>40671.429178240738</v>
      </c>
      <c r="Q1894" s="12">
        <f t="shared" si="179"/>
        <v>40701.429178240738</v>
      </c>
      <c r="R1894" s="11">
        <f t="shared" si="176"/>
        <v>26.26923076923077</v>
      </c>
      <c r="S1894" t="str">
        <f t="shared" si="177"/>
        <v>music</v>
      </c>
      <c r="T1894" t="str">
        <f t="shared" si="178"/>
        <v>indie rock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12">
        <f t="shared" si="175"/>
        <v>40632.733622685184</v>
      </c>
      <c r="Q1895" s="12">
        <f t="shared" si="179"/>
        <v>40648.957638888889</v>
      </c>
      <c r="R1895" s="11">
        <f t="shared" si="176"/>
        <v>57.777777777777779</v>
      </c>
      <c r="S1895" t="str">
        <f t="shared" si="177"/>
        <v>music</v>
      </c>
      <c r="T1895" t="str">
        <f t="shared" si="178"/>
        <v>indie rock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12">
        <f t="shared" si="175"/>
        <v>40920.696562500001</v>
      </c>
      <c r="Q1896" s="12">
        <f t="shared" si="179"/>
        <v>40951.696562500001</v>
      </c>
      <c r="R1896" s="11">
        <f t="shared" si="176"/>
        <v>57.25</v>
      </c>
      <c r="S1896" t="str">
        <f t="shared" si="177"/>
        <v>music</v>
      </c>
      <c r="T1896" t="str">
        <f t="shared" si="178"/>
        <v>indie rock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12">
        <f t="shared" si="175"/>
        <v>42267.538449074076</v>
      </c>
      <c r="Q1897" s="12">
        <f t="shared" si="179"/>
        <v>42297.538449074076</v>
      </c>
      <c r="R1897" s="11">
        <f t="shared" si="176"/>
        <v>196.34042553191489</v>
      </c>
      <c r="S1897" t="str">
        <f t="shared" si="177"/>
        <v>music</v>
      </c>
      <c r="T1897" t="str">
        <f t="shared" si="178"/>
        <v>indie rock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12">
        <f t="shared" si="175"/>
        <v>40981.501909722218</v>
      </c>
      <c r="Q1898" s="12">
        <f t="shared" si="179"/>
        <v>41011.501909722218</v>
      </c>
      <c r="R1898" s="11">
        <f t="shared" si="176"/>
        <v>43</v>
      </c>
      <c r="S1898" t="str">
        <f t="shared" si="177"/>
        <v>music</v>
      </c>
      <c r="T1898" t="str">
        <f t="shared" si="178"/>
        <v>indie rock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12">
        <f t="shared" si="175"/>
        <v>41680.375069444446</v>
      </c>
      <c r="Q1899" s="12">
        <f t="shared" si="179"/>
        <v>41702.666666666664</v>
      </c>
      <c r="R1899" s="11">
        <f t="shared" si="176"/>
        <v>35.551912568306008</v>
      </c>
      <c r="S1899" t="str">
        <f t="shared" si="177"/>
        <v>music</v>
      </c>
      <c r="T1899" t="str">
        <f t="shared" si="178"/>
        <v>indie rock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12">
        <f t="shared" si="175"/>
        <v>42365.9846412037</v>
      </c>
      <c r="Q1900" s="12">
        <f t="shared" si="179"/>
        <v>42401.541666666664</v>
      </c>
      <c r="R1900" s="11">
        <f t="shared" si="176"/>
        <v>68.80952380952381</v>
      </c>
      <c r="S1900" t="str">
        <f t="shared" si="177"/>
        <v>music</v>
      </c>
      <c r="T1900" t="str">
        <f t="shared" si="178"/>
        <v>indie rock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12">
        <f t="shared" si="175"/>
        <v>42058.733402777776</v>
      </c>
      <c r="Q1901" s="12">
        <f t="shared" si="179"/>
        <v>42088.691736111105</v>
      </c>
      <c r="R1901" s="11">
        <f t="shared" si="176"/>
        <v>28.571428571428573</v>
      </c>
      <c r="S1901" t="str">
        <f t="shared" si="177"/>
        <v>music</v>
      </c>
      <c r="T1901" t="str">
        <f t="shared" si="178"/>
        <v>indie rock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12">
        <f t="shared" si="175"/>
        <v>41160.663553240738</v>
      </c>
      <c r="Q1902" s="12">
        <f t="shared" si="179"/>
        <v>41188.207638888889</v>
      </c>
      <c r="R1902" s="11">
        <f t="shared" si="176"/>
        <v>50.631666666666668</v>
      </c>
      <c r="S1902" t="str">
        <f t="shared" si="177"/>
        <v>music</v>
      </c>
      <c r="T1902" t="str">
        <f t="shared" si="178"/>
        <v>indie rock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12">
        <f t="shared" si="175"/>
        <v>42116.334826388884</v>
      </c>
      <c r="Q1903" s="12">
        <f t="shared" si="179"/>
        <v>42146.333333333336</v>
      </c>
      <c r="R1903" s="11">
        <f t="shared" si="176"/>
        <v>106.8</v>
      </c>
      <c r="S1903" t="str">
        <f t="shared" si="177"/>
        <v>technology</v>
      </c>
      <c r="T1903" t="str">
        <f t="shared" si="178"/>
        <v>gadgets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12">
        <f t="shared" si="175"/>
        <v>42037.581562499996</v>
      </c>
      <c r="Q1904" s="12">
        <f t="shared" si="179"/>
        <v>42067.581562499996</v>
      </c>
      <c r="R1904" s="11">
        <f t="shared" si="176"/>
        <v>4</v>
      </c>
      <c r="S1904" t="str">
        <f t="shared" si="177"/>
        <v>technology</v>
      </c>
      <c r="T1904" t="str">
        <f t="shared" si="178"/>
        <v>gadgets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12">
        <f t="shared" si="175"/>
        <v>42702.562395833331</v>
      </c>
      <c r="Q1905" s="12">
        <f t="shared" si="179"/>
        <v>42762.562395833331</v>
      </c>
      <c r="R1905" s="11">
        <f t="shared" si="176"/>
        <v>34.097560975609753</v>
      </c>
      <c r="S1905" t="str">
        <f t="shared" si="177"/>
        <v>technology</v>
      </c>
      <c r="T1905" t="str">
        <f t="shared" si="178"/>
        <v>gadgets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12">
        <f t="shared" si="175"/>
        <v>42326.477094907408</v>
      </c>
      <c r="Q1906" s="12">
        <f t="shared" si="179"/>
        <v>42371.477094907408</v>
      </c>
      <c r="R1906" s="11">
        <f t="shared" si="176"/>
        <v>25</v>
      </c>
      <c r="S1906" t="str">
        <f t="shared" si="177"/>
        <v>technology</v>
      </c>
      <c r="T1906" t="str">
        <f t="shared" si="178"/>
        <v>gadgets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12">
        <f t="shared" si="175"/>
        <v>41859.717523148145</v>
      </c>
      <c r="Q1907" s="12">
        <f t="shared" si="179"/>
        <v>41889.717523148145</v>
      </c>
      <c r="R1907" s="11">
        <f t="shared" si="176"/>
        <v>10.5</v>
      </c>
      <c r="S1907" t="str">
        <f t="shared" si="177"/>
        <v>technology</v>
      </c>
      <c r="T1907" t="str">
        <f t="shared" si="178"/>
        <v>gadgets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12">
        <f t="shared" si="175"/>
        <v>42514.462766203702</v>
      </c>
      <c r="Q1908" s="12">
        <f t="shared" si="179"/>
        <v>42544.462766203702</v>
      </c>
      <c r="R1908" s="11">
        <f t="shared" si="176"/>
        <v>215.95959595959596</v>
      </c>
      <c r="S1908" t="str">
        <f t="shared" si="177"/>
        <v>technology</v>
      </c>
      <c r="T1908" t="str">
        <f t="shared" si="178"/>
        <v>gadgets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12">
        <f t="shared" si="175"/>
        <v>41767.378761574073</v>
      </c>
      <c r="Q1909" s="12">
        <f t="shared" si="179"/>
        <v>41782.378761574073</v>
      </c>
      <c r="R1909" s="11">
        <f t="shared" si="176"/>
        <v>21.25</v>
      </c>
      <c r="S1909" t="str">
        <f t="shared" si="177"/>
        <v>technology</v>
      </c>
      <c r="T1909" t="str">
        <f t="shared" si="178"/>
        <v>gadgets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12">
        <f t="shared" si="175"/>
        <v>42703.709490740737</v>
      </c>
      <c r="Q1910" s="12">
        <f t="shared" si="179"/>
        <v>42733.709490740737</v>
      </c>
      <c r="R1910" s="11">
        <f t="shared" si="176"/>
        <v>108.25</v>
      </c>
      <c r="S1910" t="str">
        <f t="shared" si="177"/>
        <v>technology</v>
      </c>
      <c r="T1910" t="str">
        <f t="shared" si="178"/>
        <v>gadgets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12">
        <f t="shared" si="175"/>
        <v>41905.220821759256</v>
      </c>
      <c r="Q1911" s="12">
        <f t="shared" si="179"/>
        <v>41935.220821759256</v>
      </c>
      <c r="R1911" s="11">
        <f t="shared" si="176"/>
        <v>129.97368421052633</v>
      </c>
      <c r="S1911" t="str">
        <f t="shared" si="177"/>
        <v>technology</v>
      </c>
      <c r="T1911" t="str">
        <f t="shared" si="178"/>
        <v>gadgets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12">
        <f t="shared" si="175"/>
        <v>42264.754826388882</v>
      </c>
      <c r="Q1912" s="12">
        <f t="shared" si="179"/>
        <v>42308.739583333336</v>
      </c>
      <c r="R1912" s="11">
        <f t="shared" si="176"/>
        <v>117.49473684210527</v>
      </c>
      <c r="S1912" t="str">
        <f t="shared" si="177"/>
        <v>technology</v>
      </c>
      <c r="T1912" t="str">
        <f t="shared" si="178"/>
        <v>gadgets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12">
        <f t="shared" si="175"/>
        <v>41829.825624999998</v>
      </c>
      <c r="Q1913" s="12">
        <f t="shared" si="179"/>
        <v>41859.825624999998</v>
      </c>
      <c r="R1913" s="11">
        <f t="shared" si="176"/>
        <v>10</v>
      </c>
      <c r="S1913" t="str">
        <f t="shared" si="177"/>
        <v>technology</v>
      </c>
      <c r="T1913" t="str">
        <f t="shared" si="178"/>
        <v>gadgets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12">
        <f t="shared" si="175"/>
        <v>42129.018055555549</v>
      </c>
      <c r="Q1914" s="12">
        <f t="shared" si="179"/>
        <v>42159.018055555549</v>
      </c>
      <c r="R1914" s="11">
        <f t="shared" si="176"/>
        <v>70.595238095238102</v>
      </c>
      <c r="S1914" t="str">
        <f t="shared" si="177"/>
        <v>technology</v>
      </c>
      <c r="T1914" t="str">
        <f t="shared" si="178"/>
        <v>gadgets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12">
        <f t="shared" si="175"/>
        <v>41890.302986111106</v>
      </c>
      <c r="Q1915" s="12">
        <f t="shared" si="179"/>
        <v>41920.302986111106</v>
      </c>
      <c r="R1915" s="11">
        <f t="shared" si="176"/>
        <v>24.5</v>
      </c>
      <c r="S1915" t="str">
        <f t="shared" si="177"/>
        <v>technology</v>
      </c>
      <c r="T1915" t="str">
        <f t="shared" si="178"/>
        <v>gadgets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12">
        <f t="shared" si="175"/>
        <v>41928.966122685182</v>
      </c>
      <c r="Q1916" s="12">
        <f t="shared" si="179"/>
        <v>41943.957638888889</v>
      </c>
      <c r="R1916" s="11">
        <f t="shared" si="176"/>
        <v>30</v>
      </c>
      <c r="S1916" t="str">
        <f t="shared" si="177"/>
        <v>technology</v>
      </c>
      <c r="T1916" t="str">
        <f t="shared" si="178"/>
        <v>gadgets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12">
        <f t="shared" si="175"/>
        <v>41863.840532407405</v>
      </c>
      <c r="Q1917" s="12">
        <f t="shared" si="179"/>
        <v>41883.840532407405</v>
      </c>
      <c r="R1917" s="11">
        <f t="shared" si="176"/>
        <v>2</v>
      </c>
      <c r="S1917" t="str">
        <f t="shared" si="177"/>
        <v>technology</v>
      </c>
      <c r="T1917" t="str">
        <f t="shared" si="178"/>
        <v>gadgets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12">
        <f t="shared" si="175"/>
        <v>42656.508969907409</v>
      </c>
      <c r="Q1918" s="12">
        <f t="shared" si="179"/>
        <v>42681.550636574073</v>
      </c>
      <c r="R1918" s="11">
        <f t="shared" si="176"/>
        <v>17</v>
      </c>
      <c r="S1918" t="str">
        <f t="shared" si="177"/>
        <v>technology</v>
      </c>
      <c r="T1918" t="str">
        <f t="shared" si="178"/>
        <v>gadgets</v>
      </c>
    </row>
    <row r="1919" spans="1:2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12">
        <f t="shared" si="175"/>
        <v>42746.06172453703</v>
      </c>
      <c r="Q1919" s="12">
        <f t="shared" si="179"/>
        <v>42776.06172453703</v>
      </c>
      <c r="R1919" s="11">
        <f t="shared" si="176"/>
        <v>2928.9285714285716</v>
      </c>
      <c r="S1919" t="str">
        <f t="shared" si="177"/>
        <v>technology</v>
      </c>
      <c r="T1919" t="str">
        <f t="shared" si="178"/>
        <v>gadgets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12">
        <f t="shared" si="175"/>
        <v>41828.581608796296</v>
      </c>
      <c r="Q1920" s="12">
        <f t="shared" si="179"/>
        <v>41863.581608796296</v>
      </c>
      <c r="R1920" s="11">
        <f t="shared" si="176"/>
        <v>28.888888888888889</v>
      </c>
      <c r="S1920" t="str">
        <f t="shared" si="177"/>
        <v>technology</v>
      </c>
      <c r="T1920" t="str">
        <f t="shared" si="178"/>
        <v>gadgets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12">
        <f t="shared" si="175"/>
        <v>42113.667233796288</v>
      </c>
      <c r="Q1921" s="12">
        <f t="shared" si="179"/>
        <v>42143.667233796288</v>
      </c>
      <c r="R1921" s="11">
        <f t="shared" si="176"/>
        <v>29.625</v>
      </c>
      <c r="S1921" t="str">
        <f t="shared" si="177"/>
        <v>technology</v>
      </c>
      <c r="T1921" t="str">
        <f t="shared" si="178"/>
        <v>gadgets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12">
        <f t="shared" si="175"/>
        <v>42270.66737268518</v>
      </c>
      <c r="Q1922" s="12">
        <f t="shared" si="179"/>
        <v>42298.749999999993</v>
      </c>
      <c r="R1922" s="11">
        <f t="shared" si="176"/>
        <v>40.980952380952381</v>
      </c>
      <c r="S1922" t="str">
        <f t="shared" si="177"/>
        <v>technology</v>
      </c>
      <c r="T1922" t="str">
        <f t="shared" si="178"/>
        <v>gadgets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((E1923/D1923)*100)</f>
        <v>136.80000000000001</v>
      </c>
      <c r="P1923" s="12">
        <f t="shared" ref="P1923:P1986" si="181">(((J1923/60)/60)/24)+DATE(1970,1,1)+(-5/24)</f>
        <v>41074.013229166667</v>
      </c>
      <c r="Q1923" s="12">
        <f t="shared" si="179"/>
        <v>41104.013229166667</v>
      </c>
      <c r="R1923" s="11">
        <f t="shared" ref="R1923:R1986" si="182">IFERROR(E1923/L1923,0)</f>
        <v>54</v>
      </c>
      <c r="S1923" t="str">
        <f t="shared" ref="S1923:S1986" si="183">LEFT(N1923, SEARCH("/",N1923,1)-1)</f>
        <v>music</v>
      </c>
      <c r="T1923" t="str">
        <f t="shared" ref="T1923:T1986" si="184">RIGHT(N1923,LEN(N1923)-SEARCH("/",N1923))</f>
        <v>indie rock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12">
        <f t="shared" si="181"/>
        <v>41590.047534722216</v>
      </c>
      <c r="Q1924" s="12">
        <f t="shared" ref="Q1924:Q1987" si="185">(((I1924/60)/60)/24)+DATE(1970,1,1)+(-5/24)</f>
        <v>41620.047534722216</v>
      </c>
      <c r="R1924" s="11">
        <f t="shared" si="182"/>
        <v>36.109375</v>
      </c>
      <c r="S1924" t="str">
        <f t="shared" si="183"/>
        <v>music</v>
      </c>
      <c r="T1924" t="str">
        <f t="shared" si="184"/>
        <v>indie rock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12">
        <f t="shared" si="181"/>
        <v>40772.640416666662</v>
      </c>
      <c r="Q1925" s="12">
        <f t="shared" si="185"/>
        <v>40812.999305555553</v>
      </c>
      <c r="R1925" s="11">
        <f t="shared" si="182"/>
        <v>23.153846153846153</v>
      </c>
      <c r="S1925" t="str">
        <f t="shared" si="183"/>
        <v>music</v>
      </c>
      <c r="T1925" t="str">
        <f t="shared" si="184"/>
        <v>indie rock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12">
        <f t="shared" si="181"/>
        <v>41626.552719907406</v>
      </c>
      <c r="Q1926" s="12">
        <f t="shared" si="185"/>
        <v>41654.606249999997</v>
      </c>
      <c r="R1926" s="11">
        <f t="shared" si="182"/>
        <v>104</v>
      </c>
      <c r="S1926" t="str">
        <f t="shared" si="183"/>
        <v>music</v>
      </c>
      <c r="T1926" t="str">
        <f t="shared" si="184"/>
        <v>indie rock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12">
        <f t="shared" si="181"/>
        <v>41535.693148148144</v>
      </c>
      <c r="Q1927" s="12">
        <f t="shared" si="185"/>
        <v>41557.791666666664</v>
      </c>
      <c r="R1927" s="11">
        <f t="shared" si="182"/>
        <v>31.826923076923077</v>
      </c>
      <c r="S1927" t="str">
        <f t="shared" si="183"/>
        <v>music</v>
      </c>
      <c r="T1927" t="str">
        <f t="shared" si="184"/>
        <v>indie rock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12">
        <f t="shared" si="181"/>
        <v>40456.746018518512</v>
      </c>
      <c r="Q1928" s="12">
        <f t="shared" si="185"/>
        <v>40483.80972222222</v>
      </c>
      <c r="R1928" s="11">
        <f t="shared" si="182"/>
        <v>27.3896261682243</v>
      </c>
      <c r="S1928" t="str">
        <f t="shared" si="183"/>
        <v>music</v>
      </c>
      <c r="T1928" t="str">
        <f t="shared" si="184"/>
        <v>indie rock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12">
        <f t="shared" si="181"/>
        <v>40960.653229166666</v>
      </c>
      <c r="Q1929" s="12">
        <f t="shared" si="185"/>
        <v>40975.999305555553</v>
      </c>
      <c r="R1929" s="11">
        <f t="shared" si="182"/>
        <v>56.363636363636367</v>
      </c>
      <c r="S1929" t="str">
        <f t="shared" si="183"/>
        <v>music</v>
      </c>
      <c r="T1929" t="str">
        <f t="shared" si="184"/>
        <v>indie rock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12">
        <f t="shared" si="181"/>
        <v>41371.439745370371</v>
      </c>
      <c r="Q1930" s="12">
        <f t="shared" si="185"/>
        <v>41401.439745370371</v>
      </c>
      <c r="R1930" s="11">
        <f t="shared" si="182"/>
        <v>77.352941176470594</v>
      </c>
      <c r="S1930" t="str">
        <f t="shared" si="183"/>
        <v>music</v>
      </c>
      <c r="T1930" t="str">
        <f t="shared" si="184"/>
        <v>indie rock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12">
        <f t="shared" si="181"/>
        <v>40686.813263888886</v>
      </c>
      <c r="Q1931" s="12">
        <f t="shared" si="185"/>
        <v>40728.813263888886</v>
      </c>
      <c r="R1931" s="11">
        <f t="shared" si="182"/>
        <v>42.8</v>
      </c>
      <c r="S1931" t="str">
        <f t="shared" si="183"/>
        <v>music</v>
      </c>
      <c r="T1931" t="str">
        <f t="shared" si="184"/>
        <v>indie rock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12">
        <f t="shared" si="181"/>
        <v>41402.350486111107</v>
      </c>
      <c r="Q1932" s="12">
        <f t="shared" si="185"/>
        <v>41462.350486111107</v>
      </c>
      <c r="R1932" s="11">
        <f t="shared" si="182"/>
        <v>48.846153846153847</v>
      </c>
      <c r="S1932" t="str">
        <f t="shared" si="183"/>
        <v>music</v>
      </c>
      <c r="T1932" t="str">
        <f t="shared" si="184"/>
        <v>indie rock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12">
        <f t="shared" si="181"/>
        <v>41037.684131944443</v>
      </c>
      <c r="Q1933" s="12">
        <f t="shared" si="185"/>
        <v>41050.9375</v>
      </c>
      <c r="R1933" s="11">
        <f t="shared" si="182"/>
        <v>48.240400000000001</v>
      </c>
      <c r="S1933" t="str">
        <f t="shared" si="183"/>
        <v>music</v>
      </c>
      <c r="T1933" t="str">
        <f t="shared" si="184"/>
        <v>indie rock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12">
        <f t="shared" si="181"/>
        <v>40911.601539351846</v>
      </c>
      <c r="Q1934" s="12">
        <f t="shared" si="185"/>
        <v>40932.601539351846</v>
      </c>
      <c r="R1934" s="11">
        <f t="shared" si="182"/>
        <v>70.212500000000006</v>
      </c>
      <c r="S1934" t="str">
        <f t="shared" si="183"/>
        <v>music</v>
      </c>
      <c r="T1934" t="str">
        <f t="shared" si="184"/>
        <v>indie rock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12">
        <f t="shared" si="181"/>
        <v>41878.922534722216</v>
      </c>
      <c r="Q1935" s="12">
        <f t="shared" si="185"/>
        <v>41908.922534722216</v>
      </c>
      <c r="R1935" s="11">
        <f t="shared" si="182"/>
        <v>94.054545454545448</v>
      </c>
      <c r="S1935" t="str">
        <f t="shared" si="183"/>
        <v>music</v>
      </c>
      <c r="T1935" t="str">
        <f t="shared" si="184"/>
        <v>indie rock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12">
        <f t="shared" si="181"/>
        <v>40865.658807870372</v>
      </c>
      <c r="Q1936" s="12">
        <f t="shared" si="185"/>
        <v>40902</v>
      </c>
      <c r="R1936" s="11">
        <f t="shared" si="182"/>
        <v>80.272727272727266</v>
      </c>
      <c r="S1936" t="str">
        <f t="shared" si="183"/>
        <v>music</v>
      </c>
      <c r="T1936" t="str">
        <f t="shared" si="184"/>
        <v>indie rock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12">
        <f t="shared" si="181"/>
        <v>41773.72420138889</v>
      </c>
      <c r="Q1937" s="12">
        <f t="shared" si="185"/>
        <v>41810.999305555553</v>
      </c>
      <c r="R1937" s="11">
        <f t="shared" si="182"/>
        <v>54.2</v>
      </c>
      <c r="S1937" t="str">
        <f t="shared" si="183"/>
        <v>music</v>
      </c>
      <c r="T1937" t="str">
        <f t="shared" si="184"/>
        <v>indie rock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12">
        <f t="shared" si="181"/>
        <v>40852.68136574074</v>
      </c>
      <c r="Q1938" s="12">
        <f t="shared" si="185"/>
        <v>40883.040972222218</v>
      </c>
      <c r="R1938" s="11">
        <f t="shared" si="182"/>
        <v>60.26903448275862</v>
      </c>
      <c r="S1938" t="str">
        <f t="shared" si="183"/>
        <v>music</v>
      </c>
      <c r="T1938" t="str">
        <f t="shared" si="184"/>
        <v>indie rock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12">
        <f t="shared" si="181"/>
        <v>41058.91065972222</v>
      </c>
      <c r="Q1939" s="12">
        <f t="shared" si="185"/>
        <v>41074.957638888889</v>
      </c>
      <c r="R1939" s="11">
        <f t="shared" si="182"/>
        <v>38.740344827586206</v>
      </c>
      <c r="S1939" t="str">
        <f t="shared" si="183"/>
        <v>music</v>
      </c>
      <c r="T1939" t="str">
        <f t="shared" si="184"/>
        <v>indie rock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12">
        <f t="shared" si="181"/>
        <v>41426.05128472222</v>
      </c>
      <c r="Q1940" s="12">
        <f t="shared" si="185"/>
        <v>41457</v>
      </c>
      <c r="R1940" s="11">
        <f t="shared" si="182"/>
        <v>152.54385964912279</v>
      </c>
      <c r="S1940" t="str">
        <f t="shared" si="183"/>
        <v>music</v>
      </c>
      <c r="T1940" t="str">
        <f t="shared" si="184"/>
        <v>indie rock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12">
        <f t="shared" si="181"/>
        <v>41313.776712962957</v>
      </c>
      <c r="Q1941" s="12">
        <f t="shared" si="185"/>
        <v>41343.735046296293</v>
      </c>
      <c r="R1941" s="11">
        <f t="shared" si="182"/>
        <v>115.3125</v>
      </c>
      <c r="S1941" t="str">
        <f t="shared" si="183"/>
        <v>music</v>
      </c>
      <c r="T1941" t="str">
        <f t="shared" si="184"/>
        <v>indie rock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12">
        <f t="shared" si="181"/>
        <v>40670.298993055556</v>
      </c>
      <c r="Q1942" s="12">
        <f t="shared" si="185"/>
        <v>40708.957638888889</v>
      </c>
      <c r="R1942" s="11">
        <f t="shared" si="182"/>
        <v>35.838709677419352</v>
      </c>
      <c r="S1942" t="str">
        <f t="shared" si="183"/>
        <v>music</v>
      </c>
      <c r="T1942" t="str">
        <f t="shared" si="184"/>
        <v>indie rock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12">
        <f t="shared" si="181"/>
        <v>41744.08253472222</v>
      </c>
      <c r="Q1943" s="12">
        <f t="shared" si="185"/>
        <v>41774.08253472222</v>
      </c>
      <c r="R1943" s="11">
        <f t="shared" si="182"/>
        <v>64.570118779438872</v>
      </c>
      <c r="S1943" t="str">
        <f t="shared" si="183"/>
        <v>technology</v>
      </c>
      <c r="T1943" t="str">
        <f t="shared" si="184"/>
        <v>hardware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12">
        <f t="shared" si="181"/>
        <v>40638.619675925926</v>
      </c>
      <c r="Q1944" s="12">
        <f t="shared" si="185"/>
        <v>40728.619675925926</v>
      </c>
      <c r="R1944" s="11">
        <f t="shared" si="182"/>
        <v>87.436000000000007</v>
      </c>
      <c r="S1944" t="str">
        <f t="shared" si="183"/>
        <v>technology</v>
      </c>
      <c r="T1944" t="str">
        <f t="shared" si="184"/>
        <v>hardware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12">
        <f t="shared" si="181"/>
        <v>42548.061527777776</v>
      </c>
      <c r="Q1945" s="12">
        <f t="shared" si="185"/>
        <v>42593.061527777776</v>
      </c>
      <c r="R1945" s="11">
        <f t="shared" si="182"/>
        <v>68.815577078288939</v>
      </c>
      <c r="S1945" t="str">
        <f t="shared" si="183"/>
        <v>technology</v>
      </c>
      <c r="T1945" t="str">
        <f t="shared" si="184"/>
        <v>hardware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12">
        <f t="shared" si="181"/>
        <v>41730.376041666663</v>
      </c>
      <c r="Q1946" s="12">
        <f t="shared" si="185"/>
        <v>41760.376041666663</v>
      </c>
      <c r="R1946" s="11">
        <f t="shared" si="182"/>
        <v>176.200223588597</v>
      </c>
      <c r="S1946" t="str">
        <f t="shared" si="183"/>
        <v>technology</v>
      </c>
      <c r="T1946" t="str">
        <f t="shared" si="184"/>
        <v>hardware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12">
        <f t="shared" si="181"/>
        <v>42157.043495370373</v>
      </c>
      <c r="Q1947" s="12">
        <f t="shared" si="185"/>
        <v>42197.043495370373</v>
      </c>
      <c r="R1947" s="11">
        <f t="shared" si="182"/>
        <v>511.79117647058825</v>
      </c>
      <c r="S1947" t="str">
        <f t="shared" si="183"/>
        <v>technology</v>
      </c>
      <c r="T1947" t="str">
        <f t="shared" si="184"/>
        <v>hardware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12">
        <f t="shared" si="181"/>
        <v>41688.941678240735</v>
      </c>
      <c r="Q1948" s="12">
        <f t="shared" si="185"/>
        <v>41748.900011574071</v>
      </c>
      <c r="R1948" s="11">
        <f t="shared" si="182"/>
        <v>160.44285714285715</v>
      </c>
      <c r="S1948" t="str">
        <f t="shared" si="183"/>
        <v>technology</v>
      </c>
      <c r="T1948" t="str">
        <f t="shared" si="184"/>
        <v>hardware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12">
        <f t="shared" si="181"/>
        <v>40102.709722222222</v>
      </c>
      <c r="Q1949" s="12">
        <f t="shared" si="185"/>
        <v>40140.040972222218</v>
      </c>
      <c r="R1949" s="11">
        <f t="shared" si="182"/>
        <v>35.003043478260871</v>
      </c>
      <c r="S1949" t="str">
        <f t="shared" si="183"/>
        <v>technology</v>
      </c>
      <c r="T1949" t="str">
        <f t="shared" si="184"/>
        <v>hardware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12">
        <f t="shared" si="181"/>
        <v>42473.395937499998</v>
      </c>
      <c r="Q1950" s="12">
        <f t="shared" si="185"/>
        <v>42527.501388888886</v>
      </c>
      <c r="R1950" s="11">
        <f t="shared" si="182"/>
        <v>188.50671378091872</v>
      </c>
      <c r="S1950" t="str">
        <f t="shared" si="183"/>
        <v>technology</v>
      </c>
      <c r="T1950" t="str">
        <f t="shared" si="184"/>
        <v>hardware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12">
        <f t="shared" si="181"/>
        <v>41800.214710648142</v>
      </c>
      <c r="Q1951" s="12">
        <f t="shared" si="185"/>
        <v>41830.214710648142</v>
      </c>
      <c r="R1951" s="11">
        <f t="shared" si="182"/>
        <v>56.204984093319197</v>
      </c>
      <c r="S1951" t="str">
        <f t="shared" si="183"/>
        <v>technology</v>
      </c>
      <c r="T1951" t="str">
        <f t="shared" si="184"/>
        <v>hardware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12">
        <f t="shared" si="181"/>
        <v>40623.973067129627</v>
      </c>
      <c r="Q1952" s="12">
        <f t="shared" si="185"/>
        <v>40654.973067129627</v>
      </c>
      <c r="R1952" s="11">
        <f t="shared" si="182"/>
        <v>51.3054157782516</v>
      </c>
      <c r="S1952" t="str">
        <f t="shared" si="183"/>
        <v>technology</v>
      </c>
      <c r="T1952" t="str">
        <f t="shared" si="184"/>
        <v>hardware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12">
        <f t="shared" si="181"/>
        <v>42651.212233796294</v>
      </c>
      <c r="Q1953" s="12">
        <f t="shared" si="185"/>
        <v>42681.253900462958</v>
      </c>
      <c r="R1953" s="11">
        <f t="shared" si="182"/>
        <v>127.36450839328538</v>
      </c>
      <c r="S1953" t="str">
        <f t="shared" si="183"/>
        <v>technology</v>
      </c>
      <c r="T1953" t="str">
        <f t="shared" si="184"/>
        <v>hardware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12">
        <f t="shared" si="181"/>
        <v>41526.398321759254</v>
      </c>
      <c r="Q1954" s="12">
        <f t="shared" si="185"/>
        <v>41563.398321759254</v>
      </c>
      <c r="R1954" s="11">
        <f t="shared" si="182"/>
        <v>101.85532258064516</v>
      </c>
      <c r="S1954" t="str">
        <f t="shared" si="183"/>
        <v>technology</v>
      </c>
      <c r="T1954" t="str">
        <f t="shared" si="184"/>
        <v>hardware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12">
        <f t="shared" si="181"/>
        <v>40940.991493055553</v>
      </c>
      <c r="Q1955" s="12">
        <f t="shared" si="185"/>
        <v>40969.916666666664</v>
      </c>
      <c r="R1955" s="11">
        <f t="shared" si="182"/>
        <v>230.55782312925169</v>
      </c>
      <c r="S1955" t="str">
        <f t="shared" si="183"/>
        <v>technology</v>
      </c>
      <c r="T1955" t="str">
        <f t="shared" si="184"/>
        <v>hardware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12">
        <f t="shared" si="181"/>
        <v>42394.372407407405</v>
      </c>
      <c r="Q1956" s="12">
        <f t="shared" si="185"/>
        <v>42440.999999999993</v>
      </c>
      <c r="R1956" s="11">
        <f t="shared" si="182"/>
        <v>842.10602409638557</v>
      </c>
      <c r="S1956" t="str">
        <f t="shared" si="183"/>
        <v>technology</v>
      </c>
      <c r="T1956" t="str">
        <f t="shared" si="184"/>
        <v>hardware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12">
        <f t="shared" si="181"/>
        <v>41020.063437500001</v>
      </c>
      <c r="Q1957" s="12">
        <f t="shared" si="185"/>
        <v>41052.583333333328</v>
      </c>
      <c r="R1957" s="11">
        <f t="shared" si="182"/>
        <v>577.27593103448271</v>
      </c>
      <c r="S1957" t="str">
        <f t="shared" si="183"/>
        <v>technology</v>
      </c>
      <c r="T1957" t="str">
        <f t="shared" si="184"/>
        <v>hardware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12">
        <f t="shared" si="181"/>
        <v>42067.71533564815</v>
      </c>
      <c r="Q1958" s="12">
        <f t="shared" si="185"/>
        <v>42112.673668981479</v>
      </c>
      <c r="R1958" s="11">
        <f t="shared" si="182"/>
        <v>483.34246575342468</v>
      </c>
      <c r="S1958" t="str">
        <f t="shared" si="183"/>
        <v>technology</v>
      </c>
      <c r="T1958" t="str">
        <f t="shared" si="184"/>
        <v>hardware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12">
        <f t="shared" si="181"/>
        <v>41178.890196759254</v>
      </c>
      <c r="Q1959" s="12">
        <f t="shared" si="185"/>
        <v>41208.890196759254</v>
      </c>
      <c r="R1959" s="11">
        <f t="shared" si="182"/>
        <v>76.138500000000008</v>
      </c>
      <c r="S1959" t="str">
        <f t="shared" si="183"/>
        <v>technology</v>
      </c>
      <c r="T1959" t="str">
        <f t="shared" si="184"/>
        <v>hardware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12">
        <f t="shared" si="181"/>
        <v>41326.779641203699</v>
      </c>
      <c r="Q1960" s="12">
        <f t="shared" si="185"/>
        <v>41356.737974537034</v>
      </c>
      <c r="R1960" s="11">
        <f t="shared" si="182"/>
        <v>74.107684365781708</v>
      </c>
      <c r="S1960" t="str">
        <f t="shared" si="183"/>
        <v>technology</v>
      </c>
      <c r="T1960" t="str">
        <f t="shared" si="184"/>
        <v>hardware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12">
        <f t="shared" si="181"/>
        <v>41871.63726851852</v>
      </c>
      <c r="Q1961" s="12">
        <f t="shared" si="185"/>
        <v>41912.791666666664</v>
      </c>
      <c r="R1961" s="11">
        <f t="shared" si="182"/>
        <v>36.965660377358489</v>
      </c>
      <c r="S1961" t="str">
        <f t="shared" si="183"/>
        <v>technology</v>
      </c>
      <c r="T1961" t="str">
        <f t="shared" si="184"/>
        <v>hardware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12">
        <f t="shared" si="181"/>
        <v>41964.154409722221</v>
      </c>
      <c r="Q1962" s="12">
        <f t="shared" si="185"/>
        <v>41994.154409722221</v>
      </c>
      <c r="R1962" s="11">
        <f t="shared" si="182"/>
        <v>2500.969696969697</v>
      </c>
      <c r="S1962" t="str">
        <f t="shared" si="183"/>
        <v>technology</v>
      </c>
      <c r="T1962" t="str">
        <f t="shared" si="184"/>
        <v>hardware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12">
        <f t="shared" si="181"/>
        <v>41147.986307870371</v>
      </c>
      <c r="Q1963" s="12">
        <f t="shared" si="185"/>
        <v>41187.957638888889</v>
      </c>
      <c r="R1963" s="11">
        <f t="shared" si="182"/>
        <v>67.690214329454989</v>
      </c>
      <c r="S1963" t="str">
        <f t="shared" si="183"/>
        <v>technology</v>
      </c>
      <c r="T1963" t="str">
        <f t="shared" si="184"/>
        <v>hardware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12">
        <f t="shared" si="181"/>
        <v>41742.572175925925</v>
      </c>
      <c r="Q1964" s="12">
        <f t="shared" si="185"/>
        <v>41772.572175925925</v>
      </c>
      <c r="R1964" s="11">
        <f t="shared" si="182"/>
        <v>63.04738562091503</v>
      </c>
      <c r="S1964" t="str">
        <f t="shared" si="183"/>
        <v>technology</v>
      </c>
      <c r="T1964" t="str">
        <f t="shared" si="184"/>
        <v>hardware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12">
        <f t="shared" si="181"/>
        <v>41863.221458333333</v>
      </c>
      <c r="Q1965" s="12">
        <f t="shared" si="185"/>
        <v>41898.221458333333</v>
      </c>
      <c r="R1965" s="11">
        <f t="shared" si="182"/>
        <v>117.6</v>
      </c>
      <c r="S1965" t="str">
        <f t="shared" si="183"/>
        <v>technology</v>
      </c>
      <c r="T1965" t="str">
        <f t="shared" si="184"/>
        <v>hardware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12">
        <f t="shared" si="181"/>
        <v>42452.064490740733</v>
      </c>
      <c r="Q1966" s="12">
        <f t="shared" si="185"/>
        <v>42482.064490740733</v>
      </c>
      <c r="R1966" s="11">
        <f t="shared" si="182"/>
        <v>180.75185011709601</v>
      </c>
      <c r="S1966" t="str">
        <f t="shared" si="183"/>
        <v>technology</v>
      </c>
      <c r="T1966" t="str">
        <f t="shared" si="184"/>
        <v>hardware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12">
        <f t="shared" si="181"/>
        <v>40897.880902777775</v>
      </c>
      <c r="Q1967" s="12">
        <f t="shared" si="185"/>
        <v>40919.833333333328</v>
      </c>
      <c r="R1967" s="11">
        <f t="shared" si="182"/>
        <v>127.32038834951456</v>
      </c>
      <c r="S1967" t="str">
        <f t="shared" si="183"/>
        <v>technology</v>
      </c>
      <c r="T1967" t="str">
        <f t="shared" si="184"/>
        <v>hardware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12">
        <f t="shared" si="181"/>
        <v>41835.332152777773</v>
      </c>
      <c r="Q1968" s="12">
        <f t="shared" si="185"/>
        <v>41865.332152777773</v>
      </c>
      <c r="R1968" s="11">
        <f t="shared" si="182"/>
        <v>136.6444745538665</v>
      </c>
      <c r="S1968" t="str">
        <f t="shared" si="183"/>
        <v>technology</v>
      </c>
      <c r="T1968" t="str">
        <f t="shared" si="184"/>
        <v>hardware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12">
        <f t="shared" si="181"/>
        <v>41730.455196759256</v>
      </c>
      <c r="Q1969" s="12">
        <f t="shared" si="185"/>
        <v>41760.455196759256</v>
      </c>
      <c r="R1969" s="11">
        <f t="shared" si="182"/>
        <v>182.78024691358024</v>
      </c>
      <c r="S1969" t="str">
        <f t="shared" si="183"/>
        <v>technology</v>
      </c>
      <c r="T1969" t="str">
        <f t="shared" si="184"/>
        <v>hardware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12">
        <f t="shared" si="181"/>
        <v>42676.378645833327</v>
      </c>
      <c r="Q1970" s="12">
        <f t="shared" si="185"/>
        <v>42707.420312499999</v>
      </c>
      <c r="R1970" s="11">
        <f t="shared" si="182"/>
        <v>279.37843137254902</v>
      </c>
      <c r="S1970" t="str">
        <f t="shared" si="183"/>
        <v>technology</v>
      </c>
      <c r="T1970" t="str">
        <f t="shared" si="184"/>
        <v>hardware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12">
        <f t="shared" si="181"/>
        <v>42557.584120370368</v>
      </c>
      <c r="Q1971" s="12">
        <f t="shared" si="185"/>
        <v>42587.584120370368</v>
      </c>
      <c r="R1971" s="11">
        <f t="shared" si="182"/>
        <v>61.375728669846318</v>
      </c>
      <c r="S1971" t="str">
        <f t="shared" si="183"/>
        <v>technology</v>
      </c>
      <c r="T1971" t="str">
        <f t="shared" si="184"/>
        <v>hardware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12">
        <f t="shared" si="181"/>
        <v>41323.984965277778</v>
      </c>
      <c r="Q1972" s="12">
        <f t="shared" si="185"/>
        <v>41383.943298611113</v>
      </c>
      <c r="R1972" s="11">
        <f t="shared" si="182"/>
        <v>80.727532097004286</v>
      </c>
      <c r="S1972" t="str">
        <f t="shared" si="183"/>
        <v>technology</v>
      </c>
      <c r="T1972" t="str">
        <f t="shared" si="184"/>
        <v>hardware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12">
        <f t="shared" si="181"/>
        <v>41561.29237268518</v>
      </c>
      <c r="Q1973" s="12">
        <f t="shared" si="185"/>
        <v>41592.958333333328</v>
      </c>
      <c r="R1973" s="11">
        <f t="shared" si="182"/>
        <v>272.35590732591254</v>
      </c>
      <c r="S1973" t="str">
        <f t="shared" si="183"/>
        <v>technology</v>
      </c>
      <c r="T1973" t="str">
        <f t="shared" si="184"/>
        <v>hardware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12">
        <f t="shared" si="181"/>
        <v>41200.803749999999</v>
      </c>
      <c r="Q1974" s="12">
        <f t="shared" si="185"/>
        <v>41230.845416666663</v>
      </c>
      <c r="R1974" s="11">
        <f t="shared" si="182"/>
        <v>70.848739495798313</v>
      </c>
      <c r="S1974" t="str">
        <f t="shared" si="183"/>
        <v>technology</v>
      </c>
      <c r="T1974" t="str">
        <f t="shared" si="184"/>
        <v>hardware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12">
        <f t="shared" si="181"/>
        <v>42549.514629629623</v>
      </c>
      <c r="Q1975" s="12">
        <f t="shared" si="185"/>
        <v>42588.083333333336</v>
      </c>
      <c r="R1975" s="11">
        <f t="shared" si="182"/>
        <v>247.94003412969283</v>
      </c>
      <c r="S1975" t="str">
        <f t="shared" si="183"/>
        <v>technology</v>
      </c>
      <c r="T1975" t="str">
        <f t="shared" si="184"/>
        <v>hardware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12">
        <f t="shared" si="181"/>
        <v>41445.125798611109</v>
      </c>
      <c r="Q1976" s="12">
        <f t="shared" si="185"/>
        <v>41505.125798611109</v>
      </c>
      <c r="R1976" s="11">
        <f t="shared" si="182"/>
        <v>186.81393034825871</v>
      </c>
      <c r="S1976" t="str">
        <f t="shared" si="183"/>
        <v>technology</v>
      </c>
      <c r="T1976" t="str">
        <f t="shared" si="184"/>
        <v>hardware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12">
        <f t="shared" si="181"/>
        <v>41313.54688657407</v>
      </c>
      <c r="Q1977" s="12">
        <f t="shared" si="185"/>
        <v>41343.54688657407</v>
      </c>
      <c r="R1977" s="11">
        <f t="shared" si="182"/>
        <v>131.98948616600788</v>
      </c>
      <c r="S1977" t="str">
        <f t="shared" si="183"/>
        <v>technology</v>
      </c>
      <c r="T1977" t="str">
        <f t="shared" si="184"/>
        <v>hardware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12">
        <f t="shared" si="181"/>
        <v>41438.691261574073</v>
      </c>
      <c r="Q1978" s="12">
        <f t="shared" si="185"/>
        <v>41468.691261574073</v>
      </c>
      <c r="R1978" s="11">
        <f t="shared" si="182"/>
        <v>29.310782241014799</v>
      </c>
      <c r="S1978" t="str">
        <f t="shared" si="183"/>
        <v>technology</v>
      </c>
      <c r="T1978" t="str">
        <f t="shared" si="184"/>
        <v>hardware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12">
        <f t="shared" si="181"/>
        <v>42311.008564814816</v>
      </c>
      <c r="Q1979" s="12">
        <f t="shared" si="185"/>
        <v>42357.124305555553</v>
      </c>
      <c r="R1979" s="11">
        <f t="shared" si="182"/>
        <v>245.02436053593178</v>
      </c>
      <c r="S1979" t="str">
        <f t="shared" si="183"/>
        <v>technology</v>
      </c>
      <c r="T1979" t="str">
        <f t="shared" si="184"/>
        <v>hardware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12">
        <f t="shared" si="181"/>
        <v>41039.017268518517</v>
      </c>
      <c r="Q1980" s="12">
        <f t="shared" si="185"/>
        <v>41072.083333333328</v>
      </c>
      <c r="R1980" s="11">
        <f t="shared" si="182"/>
        <v>1323.2540463917526</v>
      </c>
      <c r="S1980" t="str">
        <f t="shared" si="183"/>
        <v>technology</v>
      </c>
      <c r="T1980" t="str">
        <f t="shared" si="184"/>
        <v>hardware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12">
        <f t="shared" si="181"/>
        <v>42290.25168981481</v>
      </c>
      <c r="Q1981" s="12">
        <f t="shared" si="185"/>
        <v>42326.999305555553</v>
      </c>
      <c r="R1981" s="11">
        <f t="shared" si="182"/>
        <v>282.65966789667897</v>
      </c>
      <c r="S1981" t="str">
        <f t="shared" si="183"/>
        <v>technology</v>
      </c>
      <c r="T1981" t="str">
        <f t="shared" si="184"/>
        <v>hardware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12">
        <f t="shared" si="181"/>
        <v>42423.334050925921</v>
      </c>
      <c r="Q1982" s="12">
        <f t="shared" si="185"/>
        <v>42463.292384259257</v>
      </c>
      <c r="R1982" s="11">
        <f t="shared" si="182"/>
        <v>91.214401028277635</v>
      </c>
      <c r="S1982" t="str">
        <f t="shared" si="183"/>
        <v>technology</v>
      </c>
      <c r="T1982" t="str">
        <f t="shared" si="184"/>
        <v>hardware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12">
        <f t="shared" si="181"/>
        <v>41799.516956018517</v>
      </c>
      <c r="Q1983" s="12">
        <f t="shared" si="185"/>
        <v>41829.516956018517</v>
      </c>
      <c r="R1983" s="11">
        <f t="shared" si="182"/>
        <v>31.75</v>
      </c>
      <c r="S1983" t="str">
        <f t="shared" si="183"/>
        <v>photography</v>
      </c>
      <c r="T1983" t="str">
        <f t="shared" si="184"/>
        <v>people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12">
        <f t="shared" si="181"/>
        <v>42678.378321759257</v>
      </c>
      <c r="Q1984" s="12">
        <f t="shared" si="185"/>
        <v>42708.419988425921</v>
      </c>
      <c r="R1984" s="11">
        <f t="shared" si="182"/>
        <v>0</v>
      </c>
      <c r="S1984" t="str">
        <f t="shared" si="183"/>
        <v>photography</v>
      </c>
      <c r="T1984" t="str">
        <f t="shared" si="184"/>
        <v>people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12">
        <f t="shared" si="181"/>
        <v>42592.803449074076</v>
      </c>
      <c r="Q1985" s="12">
        <f t="shared" si="185"/>
        <v>42615.083333333336</v>
      </c>
      <c r="R1985" s="11">
        <f t="shared" si="182"/>
        <v>88.6875</v>
      </c>
      <c r="S1985" t="str">
        <f t="shared" si="183"/>
        <v>photography</v>
      </c>
      <c r="T1985" t="str">
        <f t="shared" si="184"/>
        <v>people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12">
        <f t="shared" si="181"/>
        <v>41913.581956018512</v>
      </c>
      <c r="Q1986" s="12">
        <f t="shared" si="185"/>
        <v>41973.623622685183</v>
      </c>
      <c r="R1986" s="11">
        <f t="shared" si="182"/>
        <v>453.14285714285717</v>
      </c>
      <c r="S1986" t="str">
        <f t="shared" si="183"/>
        <v>photography</v>
      </c>
      <c r="T1986" t="str">
        <f t="shared" si="184"/>
        <v>people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((E1987/D1987)*100)</f>
        <v>3.1875</v>
      </c>
      <c r="P1987" s="12">
        <f t="shared" ref="P1987:P2050" si="187">(((J1987/60)/60)/24)+DATE(1970,1,1)+(-5/24)</f>
        <v>42555.490405092591</v>
      </c>
      <c r="Q1987" s="12">
        <f t="shared" si="185"/>
        <v>42584.749999999993</v>
      </c>
      <c r="R1987" s="11">
        <f t="shared" ref="R1987:R2050" si="188">IFERROR(E1987/L1987,0)</f>
        <v>12.75</v>
      </c>
      <c r="S1987" t="str">
        <f t="shared" ref="S1987:S2050" si="189">LEFT(N1987, SEARCH("/",N1987,1)-1)</f>
        <v>photography</v>
      </c>
      <c r="T1987" t="str">
        <f t="shared" ref="T1987:T2050" si="190">RIGHT(N1987,LEN(N1987)-SEARCH("/",N1987))</f>
        <v>people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12">
        <f t="shared" si="187"/>
        <v>42413.225497685176</v>
      </c>
      <c r="Q1988" s="12">
        <f t="shared" ref="Q1988:Q2051" si="191">(((I1988/60)/60)/24)+DATE(1970,1,1)+(-5/24)</f>
        <v>42443.183831018519</v>
      </c>
      <c r="R1988" s="11">
        <f t="shared" si="188"/>
        <v>1</v>
      </c>
      <c r="S1988" t="str">
        <f t="shared" si="189"/>
        <v>photography</v>
      </c>
      <c r="T1988" t="str">
        <f t="shared" si="190"/>
        <v>people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12">
        <f t="shared" si="187"/>
        <v>42034.431435185186</v>
      </c>
      <c r="Q1989" s="12">
        <f t="shared" si="191"/>
        <v>42064.431435185186</v>
      </c>
      <c r="R1989" s="11">
        <f t="shared" si="188"/>
        <v>83.428571428571431</v>
      </c>
      <c r="S1989" t="str">
        <f t="shared" si="189"/>
        <v>photography</v>
      </c>
      <c r="T1989" t="str">
        <f t="shared" si="190"/>
        <v>people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12">
        <f t="shared" si="187"/>
        <v>42206.554884259262</v>
      </c>
      <c r="Q1990" s="12">
        <f t="shared" si="191"/>
        <v>42236.554884259262</v>
      </c>
      <c r="R1990" s="11">
        <f t="shared" si="188"/>
        <v>25</v>
      </c>
      <c r="S1990" t="str">
        <f t="shared" si="189"/>
        <v>photography</v>
      </c>
      <c r="T1990" t="str">
        <f t="shared" si="190"/>
        <v>people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12">
        <f t="shared" si="187"/>
        <v>42685.472314814811</v>
      </c>
      <c r="Q1991" s="12">
        <f t="shared" si="191"/>
        <v>42715.472314814811</v>
      </c>
      <c r="R1991" s="11">
        <f t="shared" si="188"/>
        <v>50</v>
      </c>
      <c r="S1991" t="str">
        <f t="shared" si="189"/>
        <v>photography</v>
      </c>
      <c r="T1991" t="str">
        <f t="shared" si="190"/>
        <v>people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12">
        <f t="shared" si="187"/>
        <v>42397.987638888888</v>
      </c>
      <c r="Q1992" s="12">
        <f t="shared" si="191"/>
        <v>42412.987638888888</v>
      </c>
      <c r="R1992" s="11">
        <f t="shared" si="188"/>
        <v>101.8</v>
      </c>
      <c r="S1992" t="str">
        <f t="shared" si="189"/>
        <v>photography</v>
      </c>
      <c r="T1992" t="str">
        <f t="shared" si="190"/>
        <v>people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12">
        <f t="shared" si="187"/>
        <v>42167.685023148144</v>
      </c>
      <c r="Q1993" s="12">
        <f t="shared" si="191"/>
        <v>42188.685023148144</v>
      </c>
      <c r="R1993" s="11">
        <f t="shared" si="188"/>
        <v>46.666666666666664</v>
      </c>
      <c r="S1993" t="str">
        <f t="shared" si="189"/>
        <v>photography</v>
      </c>
      <c r="T1993" t="str">
        <f t="shared" si="190"/>
        <v>people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12">
        <f t="shared" si="187"/>
        <v>42022.935081018521</v>
      </c>
      <c r="Q1994" s="12">
        <f t="shared" si="191"/>
        <v>42052.935081018521</v>
      </c>
      <c r="R1994" s="11">
        <f t="shared" si="188"/>
        <v>1</v>
      </c>
      <c r="S1994" t="str">
        <f t="shared" si="189"/>
        <v>photography</v>
      </c>
      <c r="T1994" t="str">
        <f t="shared" si="190"/>
        <v>people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12">
        <f t="shared" si="187"/>
        <v>42329.380057870374</v>
      </c>
      <c r="Q1995" s="12">
        <f t="shared" si="191"/>
        <v>42359.380057870374</v>
      </c>
      <c r="R1995" s="11">
        <f t="shared" si="188"/>
        <v>0</v>
      </c>
      <c r="S1995" t="str">
        <f t="shared" si="189"/>
        <v>photography</v>
      </c>
      <c r="T1995" t="str">
        <f t="shared" si="190"/>
        <v>people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12">
        <f t="shared" si="187"/>
        <v>42650.797939814809</v>
      </c>
      <c r="Q1996" s="12">
        <f t="shared" si="191"/>
        <v>42710.839606481481</v>
      </c>
      <c r="R1996" s="11">
        <f t="shared" si="188"/>
        <v>0</v>
      </c>
      <c r="S1996" t="str">
        <f t="shared" si="189"/>
        <v>photography</v>
      </c>
      <c r="T1996" t="str">
        <f t="shared" si="190"/>
        <v>people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12">
        <f t="shared" si="187"/>
        <v>42181.693703703706</v>
      </c>
      <c r="Q1997" s="12">
        <f t="shared" si="191"/>
        <v>42201.693703703706</v>
      </c>
      <c r="R1997" s="11">
        <f t="shared" si="188"/>
        <v>26</v>
      </c>
      <c r="S1997" t="str">
        <f t="shared" si="189"/>
        <v>photography</v>
      </c>
      <c r="T1997" t="str">
        <f t="shared" si="190"/>
        <v>people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12">
        <f t="shared" si="187"/>
        <v>41800.611238425925</v>
      </c>
      <c r="Q1998" s="12">
        <f t="shared" si="191"/>
        <v>41830.611238425925</v>
      </c>
      <c r="R1998" s="11">
        <f t="shared" si="188"/>
        <v>0</v>
      </c>
      <c r="S1998" t="str">
        <f t="shared" si="189"/>
        <v>photography</v>
      </c>
      <c r="T1998" t="str">
        <f t="shared" si="190"/>
        <v>people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12">
        <f t="shared" si="187"/>
        <v>41847.722361111111</v>
      </c>
      <c r="Q1999" s="12">
        <f t="shared" si="191"/>
        <v>41877.722361111111</v>
      </c>
      <c r="R1999" s="11">
        <f t="shared" si="188"/>
        <v>0</v>
      </c>
      <c r="S1999" t="str">
        <f t="shared" si="189"/>
        <v>photography</v>
      </c>
      <c r="T1999" t="str">
        <f t="shared" si="190"/>
        <v>people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12">
        <f t="shared" si="187"/>
        <v>41806.910162037035</v>
      </c>
      <c r="Q2000" s="12">
        <f t="shared" si="191"/>
        <v>41851.910162037035</v>
      </c>
      <c r="R2000" s="11">
        <f t="shared" si="188"/>
        <v>218.33333333333334</v>
      </c>
      <c r="S2000" t="str">
        <f t="shared" si="189"/>
        <v>photography</v>
      </c>
      <c r="T2000" t="str">
        <f t="shared" si="190"/>
        <v>people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12">
        <f t="shared" si="187"/>
        <v>41926.274398148147</v>
      </c>
      <c r="Q2001" s="12">
        <f t="shared" si="191"/>
        <v>41956.316064814811</v>
      </c>
      <c r="R2001" s="11">
        <f t="shared" si="188"/>
        <v>33.714285714285715</v>
      </c>
      <c r="S2001" t="str">
        <f t="shared" si="189"/>
        <v>photography</v>
      </c>
      <c r="T2001" t="str">
        <f t="shared" si="190"/>
        <v>people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12">
        <f t="shared" si="187"/>
        <v>42345.743206018517</v>
      </c>
      <c r="Q2002" s="12">
        <f t="shared" si="191"/>
        <v>42375.743206018517</v>
      </c>
      <c r="R2002" s="11">
        <f t="shared" si="188"/>
        <v>25</v>
      </c>
      <c r="S2002" t="str">
        <f t="shared" si="189"/>
        <v>photography</v>
      </c>
      <c r="T2002" t="str">
        <f t="shared" si="190"/>
        <v>people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12">
        <f t="shared" si="187"/>
        <v>42136.001342592594</v>
      </c>
      <c r="Q2003" s="12">
        <f t="shared" si="191"/>
        <v>42167.624999999993</v>
      </c>
      <c r="R2003" s="11">
        <f t="shared" si="188"/>
        <v>128.38790470372632</v>
      </c>
      <c r="S2003" t="str">
        <f t="shared" si="189"/>
        <v>technology</v>
      </c>
      <c r="T2003" t="str">
        <f t="shared" si="190"/>
        <v>hardware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12">
        <f t="shared" si="187"/>
        <v>42728.503969907404</v>
      </c>
      <c r="Q2004" s="12">
        <f t="shared" si="191"/>
        <v>42758.503969907404</v>
      </c>
      <c r="R2004" s="11">
        <f t="shared" si="188"/>
        <v>78.834261818181815</v>
      </c>
      <c r="S2004" t="str">
        <f t="shared" si="189"/>
        <v>technology</v>
      </c>
      <c r="T2004" t="str">
        <f t="shared" si="190"/>
        <v>hardware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12">
        <f t="shared" si="187"/>
        <v>40346.917268518519</v>
      </c>
      <c r="Q2005" s="12">
        <f t="shared" si="191"/>
        <v>40361.75</v>
      </c>
      <c r="R2005" s="11">
        <f t="shared" si="188"/>
        <v>91.764705882352942</v>
      </c>
      <c r="S2005" t="str">
        <f t="shared" si="189"/>
        <v>technology</v>
      </c>
      <c r="T2005" t="str">
        <f t="shared" si="190"/>
        <v>hardware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12">
        <f t="shared" si="187"/>
        <v>41800.396562499998</v>
      </c>
      <c r="Q2006" s="12">
        <f t="shared" si="191"/>
        <v>41830.396562499998</v>
      </c>
      <c r="R2006" s="11">
        <f t="shared" si="188"/>
        <v>331.10237288135596</v>
      </c>
      <c r="S2006" t="str">
        <f t="shared" si="189"/>
        <v>technology</v>
      </c>
      <c r="T2006" t="str">
        <f t="shared" si="190"/>
        <v>hardware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12">
        <f t="shared" si="187"/>
        <v>41535.604374999995</v>
      </c>
      <c r="Q2007" s="12">
        <f t="shared" si="191"/>
        <v>41562.957638888889</v>
      </c>
      <c r="R2007" s="11">
        <f t="shared" si="188"/>
        <v>194.26193717277485</v>
      </c>
      <c r="S2007" t="str">
        <f t="shared" si="189"/>
        <v>technology</v>
      </c>
      <c r="T2007" t="str">
        <f t="shared" si="190"/>
        <v>hardware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12">
        <f t="shared" si="187"/>
        <v>41941.292187499996</v>
      </c>
      <c r="Q2008" s="12">
        <f t="shared" si="191"/>
        <v>41976.333854166667</v>
      </c>
      <c r="R2008" s="11">
        <f t="shared" si="188"/>
        <v>408.97689768976898</v>
      </c>
      <c r="S2008" t="str">
        <f t="shared" si="189"/>
        <v>technology</v>
      </c>
      <c r="T2008" t="str">
        <f t="shared" si="190"/>
        <v>hardware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12">
        <f t="shared" si="187"/>
        <v>40347.629467592589</v>
      </c>
      <c r="Q2009" s="12">
        <f t="shared" si="191"/>
        <v>40413.958333333328</v>
      </c>
      <c r="R2009" s="11">
        <f t="shared" si="188"/>
        <v>84.459270072992695</v>
      </c>
      <c r="S2009" t="str">
        <f t="shared" si="189"/>
        <v>technology</v>
      </c>
      <c r="T2009" t="str">
        <f t="shared" si="190"/>
        <v>hardware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12">
        <f t="shared" si="187"/>
        <v>40761.396087962959</v>
      </c>
      <c r="Q2010" s="12">
        <f t="shared" si="191"/>
        <v>40805.396087962959</v>
      </c>
      <c r="R2010" s="11">
        <f t="shared" si="188"/>
        <v>44.853658536585364</v>
      </c>
      <c r="S2010" t="str">
        <f t="shared" si="189"/>
        <v>technology</v>
      </c>
      <c r="T2010" t="str">
        <f t="shared" si="190"/>
        <v>hardware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12">
        <f t="shared" si="187"/>
        <v>42661.115081018514</v>
      </c>
      <c r="Q2011" s="12">
        <f t="shared" si="191"/>
        <v>42697.156747685185</v>
      </c>
      <c r="R2011" s="11">
        <f t="shared" si="188"/>
        <v>383.3643216080402</v>
      </c>
      <c r="S2011" t="str">
        <f t="shared" si="189"/>
        <v>technology</v>
      </c>
      <c r="T2011" t="str">
        <f t="shared" si="190"/>
        <v>hardware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12">
        <f t="shared" si="187"/>
        <v>42570.788090277776</v>
      </c>
      <c r="Q2012" s="12">
        <f t="shared" si="191"/>
        <v>42600.788090277776</v>
      </c>
      <c r="R2012" s="11">
        <f t="shared" si="188"/>
        <v>55.276856649395505</v>
      </c>
      <c r="S2012" t="str">
        <f t="shared" si="189"/>
        <v>technology</v>
      </c>
      <c r="T2012" t="str">
        <f t="shared" si="190"/>
        <v>hardware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12">
        <f t="shared" si="187"/>
        <v>42347.150150462963</v>
      </c>
      <c r="Q2013" s="12">
        <f t="shared" si="191"/>
        <v>42380.749999999993</v>
      </c>
      <c r="R2013" s="11">
        <f t="shared" si="188"/>
        <v>422.02059732234807</v>
      </c>
      <c r="S2013" t="str">
        <f t="shared" si="189"/>
        <v>technology</v>
      </c>
      <c r="T2013" t="str">
        <f t="shared" si="190"/>
        <v>hardware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12">
        <f t="shared" si="187"/>
        <v>42010.613900462959</v>
      </c>
      <c r="Q2014" s="12">
        <f t="shared" si="191"/>
        <v>42040.613900462959</v>
      </c>
      <c r="R2014" s="11">
        <f t="shared" si="188"/>
        <v>64.180327868852459</v>
      </c>
      <c r="S2014" t="str">
        <f t="shared" si="189"/>
        <v>technology</v>
      </c>
      <c r="T2014" t="str">
        <f t="shared" si="190"/>
        <v>hardware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12">
        <f t="shared" si="187"/>
        <v>42499.752476851849</v>
      </c>
      <c r="Q2015" s="12">
        <f t="shared" si="191"/>
        <v>42559.752476851849</v>
      </c>
      <c r="R2015" s="11">
        <f t="shared" si="188"/>
        <v>173.57781674704077</v>
      </c>
      <c r="S2015" t="str">
        <f t="shared" si="189"/>
        <v>technology</v>
      </c>
      <c r="T2015" t="str">
        <f t="shared" si="190"/>
        <v>hardware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12">
        <f t="shared" si="187"/>
        <v>41324.006238425922</v>
      </c>
      <c r="Q2016" s="12">
        <f t="shared" si="191"/>
        <v>41357.964571759258</v>
      </c>
      <c r="R2016" s="11">
        <f t="shared" si="188"/>
        <v>88.601680840609291</v>
      </c>
      <c r="S2016" t="str">
        <f t="shared" si="189"/>
        <v>technology</v>
      </c>
      <c r="T2016" t="str">
        <f t="shared" si="190"/>
        <v>hardware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12">
        <f t="shared" si="187"/>
        <v>40765.668553240735</v>
      </c>
      <c r="Q2017" s="12">
        <f t="shared" si="191"/>
        <v>40795.668553240735</v>
      </c>
      <c r="R2017" s="11">
        <f t="shared" si="188"/>
        <v>50.222283950617282</v>
      </c>
      <c r="S2017" t="str">
        <f t="shared" si="189"/>
        <v>technology</v>
      </c>
      <c r="T2017" t="str">
        <f t="shared" si="190"/>
        <v>hardware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12">
        <f t="shared" si="187"/>
        <v>41312.672442129624</v>
      </c>
      <c r="Q2018" s="12">
        <f t="shared" si="191"/>
        <v>41342.672442129624</v>
      </c>
      <c r="R2018" s="11">
        <f t="shared" si="188"/>
        <v>192.38876826722338</v>
      </c>
      <c r="S2018" t="str">
        <f t="shared" si="189"/>
        <v>technology</v>
      </c>
      <c r="T2018" t="str">
        <f t="shared" si="190"/>
        <v>hardware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12">
        <f t="shared" si="187"/>
        <v>40960.849016203698</v>
      </c>
      <c r="Q2019" s="12">
        <f t="shared" si="191"/>
        <v>40991.958333333328</v>
      </c>
      <c r="R2019" s="11">
        <f t="shared" si="188"/>
        <v>73.416901408450698</v>
      </c>
      <c r="S2019" t="str">
        <f t="shared" si="189"/>
        <v>technology</v>
      </c>
      <c r="T2019" t="str">
        <f t="shared" si="190"/>
        <v>hardware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12">
        <f t="shared" si="187"/>
        <v>42199.157511574071</v>
      </c>
      <c r="Q2020" s="12">
        <f t="shared" si="191"/>
        <v>42229.157511574071</v>
      </c>
      <c r="R2020" s="11">
        <f t="shared" si="188"/>
        <v>147.68495555555555</v>
      </c>
      <c r="S2020" t="str">
        <f t="shared" si="189"/>
        <v>technology</v>
      </c>
      <c r="T2020" t="str">
        <f t="shared" si="190"/>
        <v>hardware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12">
        <f t="shared" si="187"/>
        <v>42605.500243055554</v>
      </c>
      <c r="Q2021" s="12">
        <f t="shared" si="191"/>
        <v>42635.500243055554</v>
      </c>
      <c r="R2021" s="11">
        <f t="shared" si="188"/>
        <v>108.96848314606741</v>
      </c>
      <c r="S2021" t="str">
        <f t="shared" si="189"/>
        <v>technology</v>
      </c>
      <c r="T2021" t="str">
        <f t="shared" si="190"/>
        <v>hardware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12">
        <f t="shared" si="187"/>
        <v>41736.88916666666</v>
      </c>
      <c r="Q2022" s="12">
        <f t="shared" si="191"/>
        <v>41773.752777777772</v>
      </c>
      <c r="R2022" s="11">
        <f t="shared" si="188"/>
        <v>23.647540983606557</v>
      </c>
      <c r="S2022" t="str">
        <f t="shared" si="189"/>
        <v>technology</v>
      </c>
      <c r="T2022" t="str">
        <f t="shared" si="190"/>
        <v>hardware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12">
        <f t="shared" si="187"/>
        <v>41860.862233796295</v>
      </c>
      <c r="Q2023" s="12">
        <f t="shared" si="191"/>
        <v>41905.862233796295</v>
      </c>
      <c r="R2023" s="11">
        <f t="shared" si="188"/>
        <v>147.94736842105263</v>
      </c>
      <c r="S2023" t="str">
        <f t="shared" si="189"/>
        <v>technology</v>
      </c>
      <c r="T2023" t="str">
        <f t="shared" si="190"/>
        <v>hardware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12">
        <f t="shared" si="187"/>
        <v>42502.36078703704</v>
      </c>
      <c r="Q2024" s="12">
        <f t="shared" si="191"/>
        <v>42532.36078703704</v>
      </c>
      <c r="R2024" s="11">
        <f t="shared" si="188"/>
        <v>385.03692307692307</v>
      </c>
      <c r="S2024" t="str">
        <f t="shared" si="189"/>
        <v>technology</v>
      </c>
      <c r="T2024" t="str">
        <f t="shared" si="190"/>
        <v>hardware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12">
        <f t="shared" si="187"/>
        <v>42136.212418981479</v>
      </c>
      <c r="Q2025" s="12">
        <f t="shared" si="191"/>
        <v>42166.212418981479</v>
      </c>
      <c r="R2025" s="11">
        <f t="shared" si="188"/>
        <v>457.39093484419266</v>
      </c>
      <c r="S2025" t="str">
        <f t="shared" si="189"/>
        <v>technology</v>
      </c>
      <c r="T2025" t="str">
        <f t="shared" si="190"/>
        <v>hardware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12">
        <f t="shared" si="187"/>
        <v>41099.758611111109</v>
      </c>
      <c r="Q2026" s="12">
        <f t="shared" si="191"/>
        <v>41133.916666666664</v>
      </c>
      <c r="R2026" s="11">
        <f t="shared" si="188"/>
        <v>222.99047619047619</v>
      </c>
      <c r="S2026" t="str">
        <f t="shared" si="189"/>
        <v>technology</v>
      </c>
      <c r="T2026" t="str">
        <f t="shared" si="190"/>
        <v>hardware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12">
        <f t="shared" si="187"/>
        <v>42135.976226851846</v>
      </c>
      <c r="Q2027" s="12">
        <f t="shared" si="191"/>
        <v>42165.976226851846</v>
      </c>
      <c r="R2027" s="11">
        <f t="shared" si="188"/>
        <v>220.74074074074073</v>
      </c>
      <c r="S2027" t="str">
        <f t="shared" si="189"/>
        <v>technology</v>
      </c>
      <c r="T2027" t="str">
        <f t="shared" si="190"/>
        <v>hardware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12">
        <f t="shared" si="187"/>
        <v>41704.527604166666</v>
      </c>
      <c r="Q2028" s="12">
        <f t="shared" si="191"/>
        <v>41749.957638888889</v>
      </c>
      <c r="R2028" s="11">
        <f t="shared" si="188"/>
        <v>73.503898678414089</v>
      </c>
      <c r="S2028" t="str">
        <f t="shared" si="189"/>
        <v>technology</v>
      </c>
      <c r="T2028" t="str">
        <f t="shared" si="190"/>
        <v>hardware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12">
        <f t="shared" si="187"/>
        <v>42048.605543981481</v>
      </c>
      <c r="Q2029" s="12">
        <f t="shared" si="191"/>
        <v>42093.563877314817</v>
      </c>
      <c r="R2029" s="11">
        <f t="shared" si="188"/>
        <v>223.09647495361781</v>
      </c>
      <c r="S2029" t="str">
        <f t="shared" si="189"/>
        <v>technology</v>
      </c>
      <c r="T2029" t="str">
        <f t="shared" si="190"/>
        <v>hardware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12">
        <f t="shared" si="187"/>
        <v>40215.710717592592</v>
      </c>
      <c r="Q2030" s="12">
        <f t="shared" si="191"/>
        <v>40252.704861111109</v>
      </c>
      <c r="R2030" s="11">
        <f t="shared" si="188"/>
        <v>47.911392405063289</v>
      </c>
      <c r="S2030" t="str">
        <f t="shared" si="189"/>
        <v>technology</v>
      </c>
      <c r="T2030" t="str">
        <f t="shared" si="190"/>
        <v>hardware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12">
        <f t="shared" si="187"/>
        <v>41847.813437500001</v>
      </c>
      <c r="Q2031" s="12">
        <f t="shared" si="191"/>
        <v>41877.813437500001</v>
      </c>
      <c r="R2031" s="11">
        <f t="shared" si="188"/>
        <v>96.063829787234042</v>
      </c>
      <c r="S2031" t="str">
        <f t="shared" si="189"/>
        <v>technology</v>
      </c>
      <c r="T2031" t="str">
        <f t="shared" si="190"/>
        <v>hardware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12">
        <f t="shared" si="187"/>
        <v>41212.788148148145</v>
      </c>
      <c r="Q2032" s="12">
        <f t="shared" si="191"/>
        <v>41242.788148148145</v>
      </c>
      <c r="R2032" s="11">
        <f t="shared" si="188"/>
        <v>118.6144</v>
      </c>
      <c r="S2032" t="str">
        <f t="shared" si="189"/>
        <v>technology</v>
      </c>
      <c r="T2032" t="str">
        <f t="shared" si="190"/>
        <v>hardware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12">
        <f t="shared" si="187"/>
        <v>41975.120983796289</v>
      </c>
      <c r="Q2033" s="12">
        <f t="shared" si="191"/>
        <v>42012.833333333336</v>
      </c>
      <c r="R2033" s="11">
        <f t="shared" si="188"/>
        <v>118.45472440944881</v>
      </c>
      <c r="S2033" t="str">
        <f t="shared" si="189"/>
        <v>technology</v>
      </c>
      <c r="T2033" t="str">
        <f t="shared" si="190"/>
        <v>hardware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12">
        <f t="shared" si="187"/>
        <v>42689.35733796296</v>
      </c>
      <c r="Q2034" s="12">
        <f t="shared" si="191"/>
        <v>42718.999999999993</v>
      </c>
      <c r="R2034" s="11">
        <f t="shared" si="188"/>
        <v>143.21468926553672</v>
      </c>
      <c r="S2034" t="str">
        <f t="shared" si="189"/>
        <v>technology</v>
      </c>
      <c r="T2034" t="str">
        <f t="shared" si="190"/>
        <v>hardware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12">
        <f t="shared" si="187"/>
        <v>41724.874050925922</v>
      </c>
      <c r="Q2035" s="12">
        <f t="shared" si="191"/>
        <v>41754.874050925922</v>
      </c>
      <c r="R2035" s="11">
        <f t="shared" si="188"/>
        <v>282.71518987341773</v>
      </c>
      <c r="S2035" t="str">
        <f t="shared" si="189"/>
        <v>technology</v>
      </c>
      <c r="T2035" t="str">
        <f t="shared" si="190"/>
        <v>hardware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12">
        <f t="shared" si="187"/>
        <v>42075.921678240738</v>
      </c>
      <c r="Q2036" s="12">
        <f t="shared" si="191"/>
        <v>42131.081944444442</v>
      </c>
      <c r="R2036" s="11">
        <f t="shared" si="188"/>
        <v>593.93620078740162</v>
      </c>
      <c r="S2036" t="str">
        <f t="shared" si="189"/>
        <v>technology</v>
      </c>
      <c r="T2036" t="str">
        <f t="shared" si="190"/>
        <v>hardware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12">
        <f t="shared" si="187"/>
        <v>42311.41674768518</v>
      </c>
      <c r="Q2037" s="12">
        <f t="shared" si="191"/>
        <v>42356.833333333336</v>
      </c>
      <c r="R2037" s="11">
        <f t="shared" si="188"/>
        <v>262.15704968944101</v>
      </c>
      <c r="S2037" t="str">
        <f t="shared" si="189"/>
        <v>technology</v>
      </c>
      <c r="T2037" t="str">
        <f t="shared" si="190"/>
        <v>hardware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12">
        <f t="shared" si="187"/>
        <v>41738.656469907408</v>
      </c>
      <c r="Q2038" s="12">
        <f t="shared" si="191"/>
        <v>41768.656469907408</v>
      </c>
      <c r="R2038" s="11">
        <f t="shared" si="188"/>
        <v>46.580778301886795</v>
      </c>
      <c r="S2038" t="str">
        <f t="shared" si="189"/>
        <v>technology</v>
      </c>
      <c r="T2038" t="str">
        <f t="shared" si="190"/>
        <v>hardware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12">
        <f t="shared" si="187"/>
        <v>41578.001770833333</v>
      </c>
      <c r="Q2039" s="12">
        <f t="shared" si="191"/>
        <v>41638.043437499997</v>
      </c>
      <c r="R2039" s="11">
        <f t="shared" si="188"/>
        <v>70.041118881118877</v>
      </c>
      <c r="S2039" t="str">
        <f t="shared" si="189"/>
        <v>technology</v>
      </c>
      <c r="T2039" t="str">
        <f t="shared" si="190"/>
        <v>hardware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12">
        <f t="shared" si="187"/>
        <v>41424.062743055554</v>
      </c>
      <c r="Q2040" s="12">
        <f t="shared" si="191"/>
        <v>41456.541666666664</v>
      </c>
      <c r="R2040" s="11">
        <f t="shared" si="188"/>
        <v>164.90686274509804</v>
      </c>
      <c r="S2040" t="str">
        <f t="shared" si="189"/>
        <v>technology</v>
      </c>
      <c r="T2040" t="str">
        <f t="shared" si="190"/>
        <v>hardware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12">
        <f t="shared" si="187"/>
        <v>42675.23061342592</v>
      </c>
      <c r="Q2041" s="12">
        <f t="shared" si="191"/>
        <v>42704.999305555553</v>
      </c>
      <c r="R2041" s="11">
        <f t="shared" si="188"/>
        <v>449.26385224274406</v>
      </c>
      <c r="S2041" t="str">
        <f t="shared" si="189"/>
        <v>technology</v>
      </c>
      <c r="T2041" t="str">
        <f t="shared" si="190"/>
        <v>hardware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12">
        <f t="shared" si="187"/>
        <v>41578.718784722223</v>
      </c>
      <c r="Q2042" s="12">
        <f t="shared" si="191"/>
        <v>41593.760451388887</v>
      </c>
      <c r="R2042" s="11">
        <f t="shared" si="188"/>
        <v>27.472841328413285</v>
      </c>
      <c r="S2042" t="str">
        <f t="shared" si="189"/>
        <v>technology</v>
      </c>
      <c r="T2042" t="str">
        <f t="shared" si="190"/>
        <v>hardware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12">
        <f t="shared" si="187"/>
        <v>42654.317442129628</v>
      </c>
      <c r="Q2043" s="12">
        <f t="shared" si="191"/>
        <v>42684.359108796292</v>
      </c>
      <c r="R2043" s="11">
        <f t="shared" si="188"/>
        <v>143.97499999999999</v>
      </c>
      <c r="S2043" t="str">
        <f t="shared" si="189"/>
        <v>technology</v>
      </c>
      <c r="T2043" t="str">
        <f t="shared" si="190"/>
        <v>hardware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12">
        <f t="shared" si="187"/>
        <v>42331.499699074069</v>
      </c>
      <c r="Q2044" s="12">
        <f t="shared" si="191"/>
        <v>42391.499699074069</v>
      </c>
      <c r="R2044" s="11">
        <f t="shared" si="188"/>
        <v>88.23571428571428</v>
      </c>
      <c r="S2044" t="str">
        <f t="shared" si="189"/>
        <v>technology</v>
      </c>
      <c r="T2044" t="str">
        <f t="shared" si="190"/>
        <v>hardware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12">
        <f t="shared" si="187"/>
        <v>42660.968483796292</v>
      </c>
      <c r="Q2045" s="12">
        <f t="shared" si="191"/>
        <v>42714.999305555553</v>
      </c>
      <c r="R2045" s="11">
        <f t="shared" si="188"/>
        <v>36.326424870466319</v>
      </c>
      <c r="S2045" t="str">
        <f t="shared" si="189"/>
        <v>technology</v>
      </c>
      <c r="T2045" t="str">
        <f t="shared" si="190"/>
        <v>hardware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12">
        <f t="shared" si="187"/>
        <v>42138.475856481477</v>
      </c>
      <c r="Q2046" s="12">
        <f t="shared" si="191"/>
        <v>42168.475856481477</v>
      </c>
      <c r="R2046" s="11">
        <f t="shared" si="188"/>
        <v>90.177777777777777</v>
      </c>
      <c r="S2046" t="str">
        <f t="shared" si="189"/>
        <v>technology</v>
      </c>
      <c r="T2046" t="str">
        <f t="shared" si="190"/>
        <v>hardware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12">
        <f t="shared" si="187"/>
        <v>41068.880173611105</v>
      </c>
      <c r="Q2047" s="12">
        <f t="shared" si="191"/>
        <v>41098.880173611105</v>
      </c>
      <c r="R2047" s="11">
        <f t="shared" si="188"/>
        <v>152.62361216730039</v>
      </c>
      <c r="S2047" t="str">
        <f t="shared" si="189"/>
        <v>technology</v>
      </c>
      <c r="T2047" t="str">
        <f t="shared" si="190"/>
        <v>hardware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12">
        <f t="shared" si="187"/>
        <v>41386.963472222218</v>
      </c>
      <c r="Q2048" s="12">
        <f t="shared" si="191"/>
        <v>41416.963472222218</v>
      </c>
      <c r="R2048" s="11">
        <f t="shared" si="188"/>
        <v>55.806451612903224</v>
      </c>
      <c r="S2048" t="str">
        <f t="shared" si="189"/>
        <v>technology</v>
      </c>
      <c r="T2048" t="str">
        <f t="shared" si="190"/>
        <v>hardware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12">
        <f t="shared" si="187"/>
        <v>42081.695254629631</v>
      </c>
      <c r="Q2049" s="12">
        <f t="shared" si="191"/>
        <v>42110.791666666664</v>
      </c>
      <c r="R2049" s="11">
        <f t="shared" si="188"/>
        <v>227.85327313769753</v>
      </c>
      <c r="S2049" t="str">
        <f t="shared" si="189"/>
        <v>technology</v>
      </c>
      <c r="T2049" t="str">
        <f t="shared" si="190"/>
        <v>hardware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12">
        <f t="shared" si="187"/>
        <v>41387.443182870367</v>
      </c>
      <c r="Q2050" s="12">
        <f t="shared" si="191"/>
        <v>41417.443182870367</v>
      </c>
      <c r="R2050" s="11">
        <f t="shared" si="188"/>
        <v>91.82989803350327</v>
      </c>
      <c r="S2050" t="str">
        <f t="shared" si="189"/>
        <v>technology</v>
      </c>
      <c r="T2050" t="str">
        <f t="shared" si="190"/>
        <v>hardware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((E2051/D2051)*100)</f>
        <v>120.19070000000001</v>
      </c>
      <c r="P2051" s="12">
        <f t="shared" ref="P2051:P2114" si="193">(((J2051/60)/60)/24)+DATE(1970,1,1)+(-5/24)</f>
        <v>41575.319016203699</v>
      </c>
      <c r="Q2051" s="12">
        <f t="shared" si="191"/>
        <v>41610.749305555553</v>
      </c>
      <c r="R2051" s="11">
        <f t="shared" ref="R2051:R2114" si="194">IFERROR(E2051/L2051,0)</f>
        <v>80.991037735849048</v>
      </c>
      <c r="S2051" t="str">
        <f t="shared" ref="S2051:S2114" si="195">LEFT(N2051, SEARCH("/",N2051,1)-1)</f>
        <v>technology</v>
      </c>
      <c r="T2051" t="str">
        <f t="shared" ref="T2051:T2114" si="196">RIGHT(N2051,LEN(N2051)-SEARCH("/",N2051))</f>
        <v>hardware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12">
        <f t="shared" si="193"/>
        <v>42114.863171296289</v>
      </c>
      <c r="Q2052" s="12">
        <f t="shared" ref="Q2052:Q2115" si="197">(((I2052/60)/60)/24)+DATE(1970,1,1)+(-5/24)</f>
        <v>42154.863171296289</v>
      </c>
      <c r="R2052" s="11">
        <f t="shared" si="194"/>
        <v>278.39411764705881</v>
      </c>
      <c r="S2052" t="str">
        <f t="shared" si="195"/>
        <v>technology</v>
      </c>
      <c r="T2052" t="str">
        <f t="shared" si="196"/>
        <v>hardware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12">
        <f t="shared" si="193"/>
        <v>41603.814085648148</v>
      </c>
      <c r="Q2053" s="12">
        <f t="shared" si="197"/>
        <v>41633.814085648148</v>
      </c>
      <c r="R2053" s="11">
        <f t="shared" si="194"/>
        <v>43.095041322314053</v>
      </c>
      <c r="S2053" t="str">
        <f t="shared" si="195"/>
        <v>technology</v>
      </c>
      <c r="T2053" t="str">
        <f t="shared" si="196"/>
        <v>hardware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12">
        <f t="shared" si="193"/>
        <v>42374.875613425924</v>
      </c>
      <c r="Q2054" s="12">
        <f t="shared" si="197"/>
        <v>42419.875613425924</v>
      </c>
      <c r="R2054" s="11">
        <f t="shared" si="194"/>
        <v>326.29205175600737</v>
      </c>
      <c r="S2054" t="str">
        <f t="shared" si="195"/>
        <v>technology</v>
      </c>
      <c r="T2054" t="str">
        <f t="shared" si="196"/>
        <v>hardware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12">
        <f t="shared" si="193"/>
        <v>42303.409155092588</v>
      </c>
      <c r="Q2055" s="12">
        <f t="shared" si="197"/>
        <v>42333.450821759259</v>
      </c>
      <c r="R2055" s="11">
        <f t="shared" si="194"/>
        <v>41.743801652892564</v>
      </c>
      <c r="S2055" t="str">
        <f t="shared" si="195"/>
        <v>technology</v>
      </c>
      <c r="T2055" t="str">
        <f t="shared" si="196"/>
        <v>hardware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12">
        <f t="shared" si="193"/>
        <v>41731.312615740739</v>
      </c>
      <c r="Q2056" s="12">
        <f t="shared" si="197"/>
        <v>41761.312615740739</v>
      </c>
      <c r="R2056" s="11">
        <f t="shared" si="194"/>
        <v>64.020933977455712</v>
      </c>
      <c r="S2056" t="str">
        <f t="shared" si="195"/>
        <v>technology</v>
      </c>
      <c r="T2056" t="str">
        <f t="shared" si="196"/>
        <v>hardware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12">
        <f t="shared" si="193"/>
        <v>41946.465775462959</v>
      </c>
      <c r="Q2057" s="12">
        <f t="shared" si="197"/>
        <v>41975.958333333336</v>
      </c>
      <c r="R2057" s="11">
        <f t="shared" si="194"/>
        <v>99.455445544554451</v>
      </c>
      <c r="S2057" t="str">
        <f t="shared" si="195"/>
        <v>technology</v>
      </c>
      <c r="T2057" t="str">
        <f t="shared" si="196"/>
        <v>hardware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12">
        <f t="shared" si="193"/>
        <v>41351.552569444444</v>
      </c>
      <c r="Q2058" s="12">
        <f t="shared" si="197"/>
        <v>41381.552569444444</v>
      </c>
      <c r="R2058" s="11">
        <f t="shared" si="194"/>
        <v>138.49458483754512</v>
      </c>
      <c r="S2058" t="str">
        <f t="shared" si="195"/>
        <v>technology</v>
      </c>
      <c r="T2058" t="str">
        <f t="shared" si="196"/>
        <v>hardware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12">
        <f t="shared" si="193"/>
        <v>42396.286249999997</v>
      </c>
      <c r="Q2059" s="12">
        <f t="shared" si="197"/>
        <v>42426.286249999997</v>
      </c>
      <c r="R2059" s="11">
        <f t="shared" si="194"/>
        <v>45.547792792792798</v>
      </c>
      <c r="S2059" t="str">
        <f t="shared" si="195"/>
        <v>technology</v>
      </c>
      <c r="T2059" t="str">
        <f t="shared" si="196"/>
        <v>hardware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12">
        <f t="shared" si="193"/>
        <v>42026.16238425926</v>
      </c>
      <c r="Q2060" s="12">
        <f t="shared" si="197"/>
        <v>42065.624999999993</v>
      </c>
      <c r="R2060" s="11">
        <f t="shared" si="194"/>
        <v>10.507317073170732</v>
      </c>
      <c r="S2060" t="str">
        <f t="shared" si="195"/>
        <v>technology</v>
      </c>
      <c r="T2060" t="str">
        <f t="shared" si="196"/>
        <v>hardware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12">
        <f t="shared" si="193"/>
        <v>42361.394143518519</v>
      </c>
      <c r="Q2061" s="12">
        <f t="shared" si="197"/>
        <v>42400.707638888889</v>
      </c>
      <c r="R2061" s="11">
        <f t="shared" si="194"/>
        <v>114.76533333333333</v>
      </c>
      <c r="S2061" t="str">
        <f t="shared" si="195"/>
        <v>technology</v>
      </c>
      <c r="T2061" t="str">
        <f t="shared" si="196"/>
        <v>hardware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12">
        <f t="shared" si="193"/>
        <v>41783.434606481482</v>
      </c>
      <c r="Q2062" s="12">
        <f t="shared" si="197"/>
        <v>41843.434606481482</v>
      </c>
      <c r="R2062" s="11">
        <f t="shared" si="194"/>
        <v>35.997067448680355</v>
      </c>
      <c r="S2062" t="str">
        <f t="shared" si="195"/>
        <v>technology</v>
      </c>
      <c r="T2062" t="str">
        <f t="shared" si="196"/>
        <v>hardware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12">
        <f t="shared" si="193"/>
        <v>42705.556180555555</v>
      </c>
      <c r="Q2063" s="12">
        <f t="shared" si="197"/>
        <v>42735.556180555555</v>
      </c>
      <c r="R2063" s="11">
        <f t="shared" si="194"/>
        <v>154.17142857142858</v>
      </c>
      <c r="S2063" t="str">
        <f t="shared" si="195"/>
        <v>technology</v>
      </c>
      <c r="T2063" t="str">
        <f t="shared" si="196"/>
        <v>hardware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12">
        <f t="shared" si="193"/>
        <v>42423.174745370365</v>
      </c>
      <c r="Q2064" s="12">
        <f t="shared" si="197"/>
        <v>42453.1330787037</v>
      </c>
      <c r="R2064" s="11">
        <f t="shared" si="194"/>
        <v>566.38916256157631</v>
      </c>
      <c r="S2064" t="str">
        <f t="shared" si="195"/>
        <v>technology</v>
      </c>
      <c r="T2064" t="str">
        <f t="shared" si="196"/>
        <v>hardware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12">
        <f t="shared" si="193"/>
        <v>42472.524317129624</v>
      </c>
      <c r="Q2065" s="12">
        <f t="shared" si="197"/>
        <v>42505.524317129624</v>
      </c>
      <c r="R2065" s="11">
        <f t="shared" si="194"/>
        <v>120.85714285714286</v>
      </c>
      <c r="S2065" t="str">
        <f t="shared" si="195"/>
        <v>technology</v>
      </c>
      <c r="T2065" t="str">
        <f t="shared" si="196"/>
        <v>hardware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12">
        <f t="shared" si="193"/>
        <v>41389.1565162037</v>
      </c>
      <c r="Q2066" s="12">
        <f t="shared" si="197"/>
        <v>41425.291666666664</v>
      </c>
      <c r="R2066" s="11">
        <f t="shared" si="194"/>
        <v>86.163845492085343</v>
      </c>
      <c r="S2066" t="str">
        <f t="shared" si="195"/>
        <v>technology</v>
      </c>
      <c r="T2066" t="str">
        <f t="shared" si="196"/>
        <v>hardware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12">
        <f t="shared" si="193"/>
        <v>41603.125335648147</v>
      </c>
      <c r="Q2067" s="12">
        <f t="shared" si="197"/>
        <v>41633.125335648147</v>
      </c>
      <c r="R2067" s="11">
        <f t="shared" si="194"/>
        <v>51.212114395886893</v>
      </c>
      <c r="S2067" t="str">
        <f t="shared" si="195"/>
        <v>technology</v>
      </c>
      <c r="T2067" t="str">
        <f t="shared" si="196"/>
        <v>hardware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12">
        <f t="shared" si="193"/>
        <v>41844.563460648147</v>
      </c>
      <c r="Q2068" s="12">
        <f t="shared" si="197"/>
        <v>41874.563460648147</v>
      </c>
      <c r="R2068" s="11">
        <f t="shared" si="194"/>
        <v>67.261538461538464</v>
      </c>
      <c r="S2068" t="str">
        <f t="shared" si="195"/>
        <v>technology</v>
      </c>
      <c r="T2068" t="str">
        <f t="shared" si="196"/>
        <v>hardware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12">
        <f t="shared" si="193"/>
        <v>42115.645555555551</v>
      </c>
      <c r="Q2069" s="12">
        <f t="shared" si="197"/>
        <v>42148.645555555551</v>
      </c>
      <c r="R2069" s="11">
        <f t="shared" si="194"/>
        <v>62.8</v>
      </c>
      <c r="S2069" t="str">
        <f t="shared" si="195"/>
        <v>technology</v>
      </c>
      <c r="T2069" t="str">
        <f t="shared" si="196"/>
        <v>hardware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12">
        <f t="shared" si="193"/>
        <v>42633.633275462962</v>
      </c>
      <c r="Q2070" s="12">
        <f t="shared" si="197"/>
        <v>42663.633275462962</v>
      </c>
      <c r="R2070" s="11">
        <f t="shared" si="194"/>
        <v>346.13118421052633</v>
      </c>
      <c r="S2070" t="str">
        <f t="shared" si="195"/>
        <v>technology</v>
      </c>
      <c r="T2070" t="str">
        <f t="shared" si="196"/>
        <v>hardware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12">
        <f t="shared" si="193"/>
        <v>42340.763784722221</v>
      </c>
      <c r="Q2071" s="12">
        <f t="shared" si="197"/>
        <v>42371.763784722221</v>
      </c>
      <c r="R2071" s="11">
        <f t="shared" si="194"/>
        <v>244.11912547528519</v>
      </c>
      <c r="S2071" t="str">
        <f t="shared" si="195"/>
        <v>technology</v>
      </c>
      <c r="T2071" t="str">
        <f t="shared" si="196"/>
        <v>hardware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12">
        <f t="shared" si="193"/>
        <v>42519.448182870365</v>
      </c>
      <c r="Q2072" s="12">
        <f t="shared" si="197"/>
        <v>42549.448182870365</v>
      </c>
      <c r="R2072" s="11">
        <f t="shared" si="194"/>
        <v>259.25424836601309</v>
      </c>
      <c r="S2072" t="str">
        <f t="shared" si="195"/>
        <v>technology</v>
      </c>
      <c r="T2072" t="str">
        <f t="shared" si="196"/>
        <v>hardware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12">
        <f t="shared" si="193"/>
        <v>42600.070416666662</v>
      </c>
      <c r="Q2073" s="12">
        <f t="shared" si="197"/>
        <v>42645.070416666662</v>
      </c>
      <c r="R2073" s="11">
        <f t="shared" si="194"/>
        <v>201.96402877697841</v>
      </c>
      <c r="S2073" t="str">
        <f t="shared" si="195"/>
        <v>technology</v>
      </c>
      <c r="T2073" t="str">
        <f t="shared" si="196"/>
        <v>hardware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12">
        <f t="shared" si="193"/>
        <v>42467.373055555552</v>
      </c>
      <c r="Q2074" s="12">
        <f t="shared" si="197"/>
        <v>42497.373055555552</v>
      </c>
      <c r="R2074" s="11">
        <f t="shared" si="194"/>
        <v>226.20857142857142</v>
      </c>
      <c r="S2074" t="str">
        <f t="shared" si="195"/>
        <v>technology</v>
      </c>
      <c r="T2074" t="str">
        <f t="shared" si="196"/>
        <v>hardware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12">
        <f t="shared" si="193"/>
        <v>42087.459699074076</v>
      </c>
      <c r="Q2075" s="12">
        <f t="shared" si="197"/>
        <v>42132.459699074076</v>
      </c>
      <c r="R2075" s="11">
        <f t="shared" si="194"/>
        <v>324.69</v>
      </c>
      <c r="S2075" t="str">
        <f t="shared" si="195"/>
        <v>technology</v>
      </c>
      <c r="T2075" t="str">
        <f t="shared" si="196"/>
        <v>hardware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12">
        <f t="shared" si="193"/>
        <v>42466.617847222216</v>
      </c>
      <c r="Q2076" s="12">
        <f t="shared" si="197"/>
        <v>42496.617847222216</v>
      </c>
      <c r="R2076" s="11">
        <f t="shared" si="194"/>
        <v>205</v>
      </c>
      <c r="S2076" t="str">
        <f t="shared" si="195"/>
        <v>technology</v>
      </c>
      <c r="T2076" t="str">
        <f t="shared" si="196"/>
        <v>hardware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12">
        <f t="shared" si="193"/>
        <v>41450.473240740735</v>
      </c>
      <c r="Q2077" s="12">
        <f t="shared" si="197"/>
        <v>41480.473240740735</v>
      </c>
      <c r="R2077" s="11">
        <f t="shared" si="194"/>
        <v>20.465926829268295</v>
      </c>
      <c r="S2077" t="str">
        <f t="shared" si="195"/>
        <v>technology</v>
      </c>
      <c r="T2077" t="str">
        <f t="shared" si="196"/>
        <v>hardware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12">
        <f t="shared" si="193"/>
        <v>41803.672326388885</v>
      </c>
      <c r="Q2078" s="12">
        <f t="shared" si="197"/>
        <v>41843.672326388885</v>
      </c>
      <c r="R2078" s="11">
        <f t="shared" si="194"/>
        <v>116.35303146309367</v>
      </c>
      <c r="S2078" t="str">
        <f t="shared" si="195"/>
        <v>technology</v>
      </c>
      <c r="T2078" t="str">
        <f t="shared" si="196"/>
        <v>hardware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12">
        <f t="shared" si="193"/>
        <v>42102.83421296296</v>
      </c>
      <c r="Q2079" s="12">
        <f t="shared" si="197"/>
        <v>42160.666666666664</v>
      </c>
      <c r="R2079" s="11">
        <f t="shared" si="194"/>
        <v>307.20212765957444</v>
      </c>
      <c r="S2079" t="str">
        <f t="shared" si="195"/>
        <v>technology</v>
      </c>
      <c r="T2079" t="str">
        <f t="shared" si="196"/>
        <v>hardware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12">
        <f t="shared" si="193"/>
        <v>42692.563159722216</v>
      </c>
      <c r="Q2080" s="12">
        <f t="shared" si="197"/>
        <v>42722.563159722216</v>
      </c>
      <c r="R2080" s="11">
        <f t="shared" si="194"/>
        <v>546.6875</v>
      </c>
      <c r="S2080" t="str">
        <f t="shared" si="195"/>
        <v>technology</v>
      </c>
      <c r="T2080" t="str">
        <f t="shared" si="196"/>
        <v>hardware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12">
        <f t="shared" si="193"/>
        <v>42150.502233796295</v>
      </c>
      <c r="Q2081" s="12">
        <f t="shared" si="197"/>
        <v>42180.583333333336</v>
      </c>
      <c r="R2081" s="11">
        <f t="shared" si="194"/>
        <v>47.474464579901152</v>
      </c>
      <c r="S2081" t="str">
        <f t="shared" si="195"/>
        <v>technology</v>
      </c>
      <c r="T2081" t="str">
        <f t="shared" si="196"/>
        <v>hardware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12">
        <f t="shared" si="193"/>
        <v>42289.748842592591</v>
      </c>
      <c r="Q2082" s="12">
        <f t="shared" si="197"/>
        <v>42319.790509259255</v>
      </c>
      <c r="R2082" s="11">
        <f t="shared" si="194"/>
        <v>101.56</v>
      </c>
      <c r="S2082" t="str">
        <f t="shared" si="195"/>
        <v>technology</v>
      </c>
      <c r="T2082" t="str">
        <f t="shared" si="196"/>
        <v>hardware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12">
        <f t="shared" si="193"/>
        <v>41003.948553240742</v>
      </c>
      <c r="Q2083" s="12">
        <f t="shared" si="197"/>
        <v>41044.999305555553</v>
      </c>
      <c r="R2083" s="11">
        <f t="shared" si="194"/>
        <v>72.909090909090907</v>
      </c>
      <c r="S2083" t="str">
        <f t="shared" si="195"/>
        <v>music</v>
      </c>
      <c r="T2083" t="str">
        <f t="shared" si="196"/>
        <v>indie rock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12">
        <f t="shared" si="193"/>
        <v>40810.911990740737</v>
      </c>
      <c r="Q2084" s="12">
        <f t="shared" si="197"/>
        <v>40870.953657407401</v>
      </c>
      <c r="R2084" s="11">
        <f t="shared" si="194"/>
        <v>43.710526315789473</v>
      </c>
      <c r="S2084" t="str">
        <f t="shared" si="195"/>
        <v>music</v>
      </c>
      <c r="T2084" t="str">
        <f t="shared" si="196"/>
        <v>indie rock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12">
        <f t="shared" si="193"/>
        <v>41034.513831018514</v>
      </c>
      <c r="Q2085" s="12">
        <f t="shared" si="197"/>
        <v>41064.513831018514</v>
      </c>
      <c r="R2085" s="11">
        <f t="shared" si="194"/>
        <v>34</v>
      </c>
      <c r="S2085" t="str">
        <f t="shared" si="195"/>
        <v>music</v>
      </c>
      <c r="T2085" t="str">
        <f t="shared" si="196"/>
        <v>indie rock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12">
        <f t="shared" si="193"/>
        <v>41731.624791666662</v>
      </c>
      <c r="Q2086" s="12">
        <f t="shared" si="197"/>
        <v>41763.082638888889</v>
      </c>
      <c r="R2086" s="11">
        <f t="shared" si="194"/>
        <v>70.652173913043484</v>
      </c>
      <c r="S2086" t="str">
        <f t="shared" si="195"/>
        <v>music</v>
      </c>
      <c r="T2086" t="str">
        <f t="shared" si="196"/>
        <v>indie rock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12">
        <f t="shared" si="193"/>
        <v>41075.627164351848</v>
      </c>
      <c r="Q2087" s="12">
        <f t="shared" si="197"/>
        <v>41105.627164351848</v>
      </c>
      <c r="R2087" s="11">
        <f t="shared" si="194"/>
        <v>89.301204819277103</v>
      </c>
      <c r="S2087" t="str">
        <f t="shared" si="195"/>
        <v>music</v>
      </c>
      <c r="T2087" t="str">
        <f t="shared" si="196"/>
        <v>indie rock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12">
        <f t="shared" si="193"/>
        <v>40860.462175925924</v>
      </c>
      <c r="Q2088" s="12">
        <f t="shared" si="197"/>
        <v>40890.999305555553</v>
      </c>
      <c r="R2088" s="11">
        <f t="shared" si="194"/>
        <v>115.08571428571429</v>
      </c>
      <c r="S2088" t="str">
        <f t="shared" si="195"/>
        <v>music</v>
      </c>
      <c r="T2088" t="str">
        <f t="shared" si="196"/>
        <v>indie rock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12">
        <f t="shared" si="193"/>
        <v>40763.996041666665</v>
      </c>
      <c r="Q2089" s="12">
        <f t="shared" si="197"/>
        <v>40793.996041666665</v>
      </c>
      <c r="R2089" s="11">
        <f t="shared" si="194"/>
        <v>62.12</v>
      </c>
      <c r="S2089" t="str">
        <f t="shared" si="195"/>
        <v>music</v>
      </c>
      <c r="T2089" t="str">
        <f t="shared" si="196"/>
        <v>indie rock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12">
        <f t="shared" si="193"/>
        <v>40395.506388888884</v>
      </c>
      <c r="Q2090" s="12">
        <f t="shared" si="197"/>
        <v>40431.957638888889</v>
      </c>
      <c r="R2090" s="11">
        <f t="shared" si="194"/>
        <v>46.204266666666669</v>
      </c>
      <c r="S2090" t="str">
        <f t="shared" si="195"/>
        <v>music</v>
      </c>
      <c r="T2090" t="str">
        <f t="shared" si="196"/>
        <v>indie rock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12">
        <f t="shared" si="193"/>
        <v>41452.867986111109</v>
      </c>
      <c r="Q2091" s="12">
        <f t="shared" si="197"/>
        <v>41487.867986111109</v>
      </c>
      <c r="R2091" s="11">
        <f t="shared" si="194"/>
        <v>48.54854838709678</v>
      </c>
      <c r="S2091" t="str">
        <f t="shared" si="195"/>
        <v>music</v>
      </c>
      <c r="T2091" t="str">
        <f t="shared" si="196"/>
        <v>indie rock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12">
        <f t="shared" si="193"/>
        <v>41299.173090277778</v>
      </c>
      <c r="Q2092" s="12">
        <f t="shared" si="197"/>
        <v>41329.173090277778</v>
      </c>
      <c r="R2092" s="11">
        <f t="shared" si="194"/>
        <v>57.520187499999999</v>
      </c>
      <c r="S2092" t="str">
        <f t="shared" si="195"/>
        <v>music</v>
      </c>
      <c r="T2092" t="str">
        <f t="shared" si="196"/>
        <v>indie rock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12">
        <f t="shared" si="193"/>
        <v>40555.114328703698</v>
      </c>
      <c r="Q2093" s="12">
        <f t="shared" si="197"/>
        <v>40603.625</v>
      </c>
      <c r="R2093" s="11">
        <f t="shared" si="194"/>
        <v>88.147154471544724</v>
      </c>
      <c r="S2093" t="str">
        <f t="shared" si="195"/>
        <v>music</v>
      </c>
      <c r="T2093" t="str">
        <f t="shared" si="196"/>
        <v>indie rock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12">
        <f t="shared" si="193"/>
        <v>40763.499212962961</v>
      </c>
      <c r="Q2094" s="12">
        <f t="shared" si="197"/>
        <v>40823.499212962961</v>
      </c>
      <c r="R2094" s="11">
        <f t="shared" si="194"/>
        <v>110.49090909090908</v>
      </c>
      <c r="S2094" t="str">
        <f t="shared" si="195"/>
        <v>music</v>
      </c>
      <c r="T2094" t="str">
        <f t="shared" si="196"/>
        <v>indie rock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12">
        <f t="shared" si="193"/>
        <v>41205.646203703705</v>
      </c>
      <c r="Q2095" s="12">
        <f t="shared" si="197"/>
        <v>41265.68787037037</v>
      </c>
      <c r="R2095" s="11">
        <f t="shared" si="194"/>
        <v>66.826086956521735</v>
      </c>
      <c r="S2095" t="str">
        <f t="shared" si="195"/>
        <v>music</v>
      </c>
      <c r="T2095" t="str">
        <f t="shared" si="196"/>
        <v>indie rock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12">
        <f t="shared" si="193"/>
        <v>40938.811689814815</v>
      </c>
      <c r="Q2096" s="12">
        <f t="shared" si="197"/>
        <v>40972.916666666664</v>
      </c>
      <c r="R2096" s="11">
        <f t="shared" si="194"/>
        <v>58.597222222222221</v>
      </c>
      <c r="S2096" t="str">
        <f t="shared" si="195"/>
        <v>music</v>
      </c>
      <c r="T2096" t="str">
        <f t="shared" si="196"/>
        <v>indie rock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12">
        <f t="shared" si="193"/>
        <v>40758.525150462956</v>
      </c>
      <c r="Q2097" s="12">
        <f t="shared" si="197"/>
        <v>40818.525150462956</v>
      </c>
      <c r="R2097" s="11">
        <f t="shared" si="194"/>
        <v>113.63636363636364</v>
      </c>
      <c r="S2097" t="str">
        <f t="shared" si="195"/>
        <v>music</v>
      </c>
      <c r="T2097" t="str">
        <f t="shared" si="196"/>
        <v>indie rock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12">
        <f t="shared" si="193"/>
        <v>41192.550173611111</v>
      </c>
      <c r="Q2098" s="12">
        <f t="shared" si="197"/>
        <v>41207.957638888889</v>
      </c>
      <c r="R2098" s="11">
        <f t="shared" si="194"/>
        <v>43.571428571428569</v>
      </c>
      <c r="S2098" t="str">
        <f t="shared" si="195"/>
        <v>music</v>
      </c>
      <c r="T2098" t="str">
        <f t="shared" si="196"/>
        <v>indie rock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12">
        <f t="shared" si="193"/>
        <v>40818.376562499994</v>
      </c>
      <c r="Q2099" s="12">
        <f t="shared" si="197"/>
        <v>40878.418229166666</v>
      </c>
      <c r="R2099" s="11">
        <f t="shared" si="194"/>
        <v>78.94736842105263</v>
      </c>
      <c r="S2099" t="str">
        <f t="shared" si="195"/>
        <v>music</v>
      </c>
      <c r="T2099" t="str">
        <f t="shared" si="196"/>
        <v>indie rock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12">
        <f t="shared" si="193"/>
        <v>40945.905497685184</v>
      </c>
      <c r="Q2100" s="12">
        <f t="shared" si="197"/>
        <v>40975.905497685184</v>
      </c>
      <c r="R2100" s="11">
        <f t="shared" si="194"/>
        <v>188.125</v>
      </c>
      <c r="S2100" t="str">
        <f t="shared" si="195"/>
        <v>music</v>
      </c>
      <c r="T2100" t="str">
        <f t="shared" si="196"/>
        <v>indie rock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12">
        <f t="shared" si="193"/>
        <v>42173.53800925926</v>
      </c>
      <c r="Q2101" s="12">
        <f t="shared" si="197"/>
        <v>42186.944444444445</v>
      </c>
      <c r="R2101" s="11">
        <f t="shared" si="194"/>
        <v>63.031746031746032</v>
      </c>
      <c r="S2101" t="str">
        <f t="shared" si="195"/>
        <v>music</v>
      </c>
      <c r="T2101" t="str">
        <f t="shared" si="196"/>
        <v>indie rock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12">
        <f t="shared" si="193"/>
        <v>41074.62663194444</v>
      </c>
      <c r="Q2102" s="12">
        <f t="shared" si="197"/>
        <v>41089.957638888889</v>
      </c>
      <c r="R2102" s="11">
        <f t="shared" si="194"/>
        <v>30.37037037037037</v>
      </c>
      <c r="S2102" t="str">
        <f t="shared" si="195"/>
        <v>music</v>
      </c>
      <c r="T2102" t="str">
        <f t="shared" si="196"/>
        <v>indie rock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12">
        <f t="shared" si="193"/>
        <v>40891.941134259258</v>
      </c>
      <c r="Q2103" s="12">
        <f t="shared" si="197"/>
        <v>40951.941134259258</v>
      </c>
      <c r="R2103" s="11">
        <f t="shared" si="194"/>
        <v>51.477272727272727</v>
      </c>
      <c r="S2103" t="str">
        <f t="shared" si="195"/>
        <v>music</v>
      </c>
      <c r="T2103" t="str">
        <f t="shared" si="196"/>
        <v>indie rock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12">
        <f t="shared" si="193"/>
        <v>40638.660277777773</v>
      </c>
      <c r="Q2104" s="12">
        <f t="shared" si="197"/>
        <v>40668.660277777773</v>
      </c>
      <c r="R2104" s="11">
        <f t="shared" si="194"/>
        <v>35.789473684210527</v>
      </c>
      <c r="S2104" t="str">
        <f t="shared" si="195"/>
        <v>music</v>
      </c>
      <c r="T2104" t="str">
        <f t="shared" si="196"/>
        <v>indie rock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12">
        <f t="shared" si="193"/>
        <v>41192.546608796292</v>
      </c>
      <c r="Q2105" s="12">
        <f t="shared" si="197"/>
        <v>41222.588275462964</v>
      </c>
      <c r="R2105" s="11">
        <f t="shared" si="194"/>
        <v>98.817391304347822</v>
      </c>
      <c r="S2105" t="str">
        <f t="shared" si="195"/>
        <v>music</v>
      </c>
      <c r="T2105" t="str">
        <f t="shared" si="196"/>
        <v>indie rock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12">
        <f t="shared" si="193"/>
        <v>41393.86613425926</v>
      </c>
      <c r="Q2106" s="12">
        <f t="shared" si="197"/>
        <v>41424.791666666664</v>
      </c>
      <c r="R2106" s="11">
        <f t="shared" si="194"/>
        <v>28</v>
      </c>
      <c r="S2106" t="str">
        <f t="shared" si="195"/>
        <v>music</v>
      </c>
      <c r="T2106" t="str">
        <f t="shared" si="196"/>
        <v>indie rock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12">
        <f t="shared" si="193"/>
        <v>41951.580474537033</v>
      </c>
      <c r="Q2107" s="12">
        <f t="shared" si="197"/>
        <v>41963.958333333336</v>
      </c>
      <c r="R2107" s="11">
        <f t="shared" si="194"/>
        <v>51.313131313131315</v>
      </c>
      <c r="S2107" t="str">
        <f t="shared" si="195"/>
        <v>music</v>
      </c>
      <c r="T2107" t="str">
        <f t="shared" si="196"/>
        <v>indie rock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12">
        <f t="shared" si="193"/>
        <v>41270.006643518514</v>
      </c>
      <c r="Q2108" s="12">
        <f t="shared" si="197"/>
        <v>41300.006643518514</v>
      </c>
      <c r="R2108" s="11">
        <f t="shared" si="194"/>
        <v>53.522727272727273</v>
      </c>
      <c r="S2108" t="str">
        <f t="shared" si="195"/>
        <v>music</v>
      </c>
      <c r="T2108" t="str">
        <f t="shared" si="196"/>
        <v>indie rock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12">
        <f t="shared" si="193"/>
        <v>41934.502233796295</v>
      </c>
      <c r="Q2109" s="12">
        <f t="shared" si="197"/>
        <v>41955.543900462959</v>
      </c>
      <c r="R2109" s="11">
        <f t="shared" si="194"/>
        <v>37.149310344827583</v>
      </c>
      <c r="S2109" t="str">
        <f t="shared" si="195"/>
        <v>music</v>
      </c>
      <c r="T2109" t="str">
        <f t="shared" si="196"/>
        <v>indie rock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12">
        <f t="shared" si="193"/>
        <v>41134.967361111107</v>
      </c>
      <c r="Q2110" s="12">
        <f t="shared" si="197"/>
        <v>41161.954861111109</v>
      </c>
      <c r="R2110" s="11">
        <f t="shared" si="194"/>
        <v>89.895287958115176</v>
      </c>
      <c r="S2110" t="str">
        <f t="shared" si="195"/>
        <v>music</v>
      </c>
      <c r="T2110" t="str">
        <f t="shared" si="196"/>
        <v>indie rock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12">
        <f t="shared" si="193"/>
        <v>42160.500196759262</v>
      </c>
      <c r="Q2111" s="12">
        <f t="shared" si="197"/>
        <v>42190.500196759262</v>
      </c>
      <c r="R2111" s="11">
        <f t="shared" si="194"/>
        <v>106.52500000000001</v>
      </c>
      <c r="S2111" t="str">
        <f t="shared" si="195"/>
        <v>music</v>
      </c>
      <c r="T2111" t="str">
        <f t="shared" si="196"/>
        <v>indie rock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12">
        <f t="shared" si="193"/>
        <v>41759.462604166663</v>
      </c>
      <c r="Q2112" s="12">
        <f t="shared" si="197"/>
        <v>41786.999305555553</v>
      </c>
      <c r="R2112" s="11">
        <f t="shared" si="194"/>
        <v>52.815789473684212</v>
      </c>
      <c r="S2112" t="str">
        <f t="shared" si="195"/>
        <v>music</v>
      </c>
      <c r="T2112" t="str">
        <f t="shared" si="196"/>
        <v>indie rock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12">
        <f t="shared" si="193"/>
        <v>40702.988715277774</v>
      </c>
      <c r="Q2113" s="12">
        <f t="shared" si="197"/>
        <v>40769.833333333328</v>
      </c>
      <c r="R2113" s="11">
        <f t="shared" si="194"/>
        <v>54.615384615384613</v>
      </c>
      <c r="S2113" t="str">
        <f t="shared" si="195"/>
        <v>music</v>
      </c>
      <c r="T2113" t="str">
        <f t="shared" si="196"/>
        <v>indie rock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12">
        <f t="shared" si="193"/>
        <v>41365.719826388886</v>
      </c>
      <c r="Q2114" s="12">
        <f t="shared" si="197"/>
        <v>41379.719826388886</v>
      </c>
      <c r="R2114" s="11">
        <f t="shared" si="194"/>
        <v>27.272727272727273</v>
      </c>
      <c r="S2114" t="str">
        <f t="shared" si="195"/>
        <v>music</v>
      </c>
      <c r="T2114" t="str">
        <f t="shared" si="196"/>
        <v>indie rock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((E2115/D2115)*100)</f>
        <v>104.85714285714285</v>
      </c>
      <c r="P2115" s="12">
        <f t="shared" ref="P2115:P2178" si="199">(((J2115/60)/60)/24)+DATE(1970,1,1)+(-5/24)</f>
        <v>41870.657129629624</v>
      </c>
      <c r="Q2115" s="12">
        <f t="shared" si="197"/>
        <v>41905.657129629624</v>
      </c>
      <c r="R2115" s="11">
        <f t="shared" ref="R2115:R2178" si="200">IFERROR(E2115/L2115,0)</f>
        <v>68.598130841121488</v>
      </c>
      <c r="S2115" t="str">
        <f t="shared" ref="S2115:S2178" si="201">LEFT(N2115, SEARCH("/",N2115,1)-1)</f>
        <v>music</v>
      </c>
      <c r="T2115" t="str">
        <f t="shared" ref="T2115:T2178" si="202">RIGHT(N2115,LEN(N2115)-SEARCH("/",N2115))</f>
        <v>indie rock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12">
        <f t="shared" si="199"/>
        <v>40458.607291666667</v>
      </c>
      <c r="Q2116" s="12">
        <f t="shared" ref="Q2116:Q2179" si="203">(((I2116/60)/60)/24)+DATE(1970,1,1)+(-5/24)</f>
        <v>40520.999305555553</v>
      </c>
      <c r="R2116" s="11">
        <f t="shared" si="200"/>
        <v>35.612244897959187</v>
      </c>
      <c r="S2116" t="str">
        <f t="shared" si="201"/>
        <v>music</v>
      </c>
      <c r="T2116" t="str">
        <f t="shared" si="202"/>
        <v>indie rock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12">
        <f t="shared" si="199"/>
        <v>40563.872696759259</v>
      </c>
      <c r="Q2117" s="12">
        <f t="shared" si="203"/>
        <v>40593.872696759259</v>
      </c>
      <c r="R2117" s="11">
        <f t="shared" si="200"/>
        <v>94.027777777777771</v>
      </c>
      <c r="S2117" t="str">
        <f t="shared" si="201"/>
        <v>music</v>
      </c>
      <c r="T2117" t="str">
        <f t="shared" si="202"/>
        <v>indie rock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12">
        <f t="shared" si="199"/>
        <v>41136.569479166668</v>
      </c>
      <c r="Q2118" s="12">
        <f t="shared" si="203"/>
        <v>41184.569479166668</v>
      </c>
      <c r="R2118" s="11">
        <f t="shared" si="200"/>
        <v>526.45652173913038</v>
      </c>
      <c r="S2118" t="str">
        <f t="shared" si="201"/>
        <v>music</v>
      </c>
      <c r="T2118" t="str">
        <f t="shared" si="202"/>
        <v>indie rock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12">
        <f t="shared" si="199"/>
        <v>42289.851261574069</v>
      </c>
      <c r="Q2119" s="12">
        <f t="shared" si="203"/>
        <v>42303.999305555553</v>
      </c>
      <c r="R2119" s="11">
        <f t="shared" si="200"/>
        <v>50.657142857142858</v>
      </c>
      <c r="S2119" t="str">
        <f t="shared" si="201"/>
        <v>music</v>
      </c>
      <c r="T2119" t="str">
        <f t="shared" si="202"/>
        <v>indie rock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12">
        <f t="shared" si="199"/>
        <v>40718.631203703699</v>
      </c>
      <c r="Q2120" s="12">
        <f t="shared" si="203"/>
        <v>40748.631203703699</v>
      </c>
      <c r="R2120" s="11">
        <f t="shared" si="200"/>
        <v>79.182941176470578</v>
      </c>
      <c r="S2120" t="str">
        <f t="shared" si="201"/>
        <v>music</v>
      </c>
      <c r="T2120" t="str">
        <f t="shared" si="202"/>
        <v>indie rock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12">
        <f t="shared" si="199"/>
        <v>41106.921817129631</v>
      </c>
      <c r="Q2121" s="12">
        <f t="shared" si="203"/>
        <v>41136.921817129631</v>
      </c>
      <c r="R2121" s="11">
        <f t="shared" si="200"/>
        <v>91.590909090909093</v>
      </c>
      <c r="S2121" t="str">
        <f t="shared" si="201"/>
        <v>music</v>
      </c>
      <c r="T2121" t="str">
        <f t="shared" si="202"/>
        <v>indie rock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12">
        <f t="shared" si="199"/>
        <v>41591.756203703699</v>
      </c>
      <c r="Q2122" s="12">
        <f t="shared" si="203"/>
        <v>41640.756203703699</v>
      </c>
      <c r="R2122" s="11">
        <f t="shared" si="200"/>
        <v>116.96275362318841</v>
      </c>
      <c r="S2122" t="str">
        <f t="shared" si="201"/>
        <v>music</v>
      </c>
      <c r="T2122" t="str">
        <f t="shared" si="202"/>
        <v>indie rock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12">
        <f t="shared" si="199"/>
        <v>42716.534120370365</v>
      </c>
      <c r="Q2123" s="12">
        <f t="shared" si="203"/>
        <v>42746.534120370365</v>
      </c>
      <c r="R2123" s="11">
        <f t="shared" si="200"/>
        <v>28.4</v>
      </c>
      <c r="S2123" t="str">
        <f t="shared" si="201"/>
        <v>games</v>
      </c>
      <c r="T2123" t="str">
        <f t="shared" si="202"/>
        <v>video games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12">
        <f t="shared" si="199"/>
        <v>42712.092233796291</v>
      </c>
      <c r="Q2124" s="12">
        <f t="shared" si="203"/>
        <v>42742.092233796291</v>
      </c>
      <c r="R2124" s="11">
        <f t="shared" si="200"/>
        <v>103.33333333333333</v>
      </c>
      <c r="S2124" t="str">
        <f t="shared" si="201"/>
        <v>games</v>
      </c>
      <c r="T2124" t="str">
        <f t="shared" si="202"/>
        <v>video games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12">
        <f t="shared" si="199"/>
        <v>40198.216516203705</v>
      </c>
      <c r="Q2125" s="12">
        <f t="shared" si="203"/>
        <v>40252.082638888889</v>
      </c>
      <c r="R2125" s="11">
        <f t="shared" si="200"/>
        <v>10</v>
      </c>
      <c r="S2125" t="str">
        <f t="shared" si="201"/>
        <v>games</v>
      </c>
      <c r="T2125" t="str">
        <f t="shared" si="202"/>
        <v>video games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12">
        <f t="shared" si="199"/>
        <v>40463.819849537031</v>
      </c>
      <c r="Q2126" s="12">
        <f t="shared" si="203"/>
        <v>40512</v>
      </c>
      <c r="R2126" s="11">
        <f t="shared" si="200"/>
        <v>23</v>
      </c>
      <c r="S2126" t="str">
        <f t="shared" si="201"/>
        <v>games</v>
      </c>
      <c r="T2126" t="str">
        <f t="shared" si="202"/>
        <v>video games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12">
        <f t="shared" si="199"/>
        <v>42190.815196759257</v>
      </c>
      <c r="Q2127" s="12">
        <f t="shared" si="203"/>
        <v>42220.815196759257</v>
      </c>
      <c r="R2127" s="11">
        <f t="shared" si="200"/>
        <v>31.555555555555557</v>
      </c>
      <c r="S2127" t="str">
        <f t="shared" si="201"/>
        <v>games</v>
      </c>
      <c r="T2127" t="str">
        <f t="shared" si="202"/>
        <v>video games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12">
        <f t="shared" si="199"/>
        <v>41951.76489583333</v>
      </c>
      <c r="Q2128" s="12">
        <f t="shared" si="203"/>
        <v>41981.76489583333</v>
      </c>
      <c r="R2128" s="11">
        <f t="shared" si="200"/>
        <v>5</v>
      </c>
      <c r="S2128" t="str">
        <f t="shared" si="201"/>
        <v>games</v>
      </c>
      <c r="T2128" t="str">
        <f t="shared" si="202"/>
        <v>video games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12">
        <f t="shared" si="199"/>
        <v>42045.297025462954</v>
      </c>
      <c r="Q2129" s="12">
        <f t="shared" si="203"/>
        <v>42075.255358796298</v>
      </c>
      <c r="R2129" s="11">
        <f t="shared" si="200"/>
        <v>34.220338983050844</v>
      </c>
      <c r="S2129" t="str">
        <f t="shared" si="201"/>
        <v>games</v>
      </c>
      <c r="T2129" t="str">
        <f t="shared" si="202"/>
        <v>video games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12">
        <f t="shared" si="199"/>
        <v>41843.564456018517</v>
      </c>
      <c r="Q2130" s="12">
        <f t="shared" si="203"/>
        <v>41903.564456018517</v>
      </c>
      <c r="R2130" s="11">
        <f t="shared" si="200"/>
        <v>25</v>
      </c>
      <c r="S2130" t="str">
        <f t="shared" si="201"/>
        <v>games</v>
      </c>
      <c r="T2130" t="str">
        <f t="shared" si="202"/>
        <v>video games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12">
        <f t="shared" si="199"/>
        <v>42408.815972222219</v>
      </c>
      <c r="Q2131" s="12">
        <f t="shared" si="203"/>
        <v>42438.815972222219</v>
      </c>
      <c r="R2131" s="11">
        <f t="shared" si="200"/>
        <v>19.666666666666668</v>
      </c>
      <c r="S2131" t="str">
        <f t="shared" si="201"/>
        <v>games</v>
      </c>
      <c r="T2131" t="str">
        <f t="shared" si="202"/>
        <v>video games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12">
        <f t="shared" si="199"/>
        <v>41831.87804398148</v>
      </c>
      <c r="Q2132" s="12">
        <f t="shared" si="203"/>
        <v>41866.87804398148</v>
      </c>
      <c r="R2132" s="11">
        <f t="shared" si="200"/>
        <v>21.25</v>
      </c>
      <c r="S2132" t="str">
        <f t="shared" si="201"/>
        <v>games</v>
      </c>
      <c r="T2132" t="str">
        <f t="shared" si="202"/>
        <v>video games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12">
        <f t="shared" si="199"/>
        <v>42166.998738425922</v>
      </c>
      <c r="Q2133" s="12">
        <f t="shared" si="203"/>
        <v>42196.998738425922</v>
      </c>
      <c r="R2133" s="11">
        <f t="shared" si="200"/>
        <v>8.3333333333333339</v>
      </c>
      <c r="S2133" t="str">
        <f t="shared" si="201"/>
        <v>games</v>
      </c>
      <c r="T2133" t="str">
        <f t="shared" si="202"/>
        <v>video games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12">
        <f t="shared" si="199"/>
        <v>41643.27884259259</v>
      </c>
      <c r="Q2134" s="12">
        <f t="shared" si="203"/>
        <v>41673.27884259259</v>
      </c>
      <c r="R2134" s="11">
        <f t="shared" si="200"/>
        <v>21.34333333333333</v>
      </c>
      <c r="S2134" t="str">
        <f t="shared" si="201"/>
        <v>games</v>
      </c>
      <c r="T2134" t="str">
        <f t="shared" si="202"/>
        <v>video games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12">
        <f t="shared" si="199"/>
        <v>40618.888877314814</v>
      </c>
      <c r="Q2135" s="12">
        <f t="shared" si="203"/>
        <v>40657.082638888889</v>
      </c>
      <c r="R2135" s="11">
        <f t="shared" si="200"/>
        <v>5.333333333333333</v>
      </c>
      <c r="S2135" t="str">
        <f t="shared" si="201"/>
        <v>games</v>
      </c>
      <c r="T2135" t="str">
        <f t="shared" si="202"/>
        <v>video games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12">
        <f t="shared" si="199"/>
        <v>41361.678136574068</v>
      </c>
      <c r="Q2136" s="12">
        <f t="shared" si="203"/>
        <v>41391.678136574068</v>
      </c>
      <c r="R2136" s="11">
        <f t="shared" si="200"/>
        <v>34.666666666666664</v>
      </c>
      <c r="S2136" t="str">
        <f t="shared" si="201"/>
        <v>games</v>
      </c>
      <c r="T2136" t="str">
        <f t="shared" si="202"/>
        <v>video games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12">
        <f t="shared" si="199"/>
        <v>41156.755011574067</v>
      </c>
      <c r="Q2137" s="12">
        <f t="shared" si="203"/>
        <v>41186.755011574067</v>
      </c>
      <c r="R2137" s="11">
        <f t="shared" si="200"/>
        <v>21.727272727272727</v>
      </c>
      <c r="S2137" t="str">
        <f t="shared" si="201"/>
        <v>games</v>
      </c>
      <c r="T2137" t="str">
        <f t="shared" si="202"/>
        <v>video games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12">
        <f t="shared" si="199"/>
        <v>41536.300763888888</v>
      </c>
      <c r="Q2138" s="12">
        <f t="shared" si="203"/>
        <v>41566.300763888888</v>
      </c>
      <c r="R2138" s="11">
        <f t="shared" si="200"/>
        <v>11.922499999999999</v>
      </c>
      <c r="S2138" t="str">
        <f t="shared" si="201"/>
        <v>games</v>
      </c>
      <c r="T2138" t="str">
        <f t="shared" si="202"/>
        <v>video games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12">
        <f t="shared" si="199"/>
        <v>41948.562835648147</v>
      </c>
      <c r="Q2139" s="12">
        <f t="shared" si="203"/>
        <v>41978.562835648147</v>
      </c>
      <c r="R2139" s="11">
        <f t="shared" si="200"/>
        <v>26.59737827715356</v>
      </c>
      <c r="S2139" t="str">
        <f t="shared" si="201"/>
        <v>games</v>
      </c>
      <c r="T2139" t="str">
        <f t="shared" si="202"/>
        <v>video games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12">
        <f t="shared" si="199"/>
        <v>41556.804849537039</v>
      </c>
      <c r="Q2140" s="12">
        <f t="shared" si="203"/>
        <v>41586.846516203703</v>
      </c>
      <c r="R2140" s="11">
        <f t="shared" si="200"/>
        <v>10.666666666666666</v>
      </c>
      <c r="S2140" t="str">
        <f t="shared" si="201"/>
        <v>games</v>
      </c>
      <c r="T2140" t="str">
        <f t="shared" si="202"/>
        <v>video games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12">
        <f t="shared" si="199"/>
        <v>42647.541759259257</v>
      </c>
      <c r="Q2141" s="12">
        <f t="shared" si="203"/>
        <v>42677.541759259257</v>
      </c>
      <c r="R2141" s="11">
        <f t="shared" si="200"/>
        <v>29.035714285714285</v>
      </c>
      <c r="S2141" t="str">
        <f t="shared" si="201"/>
        <v>games</v>
      </c>
      <c r="T2141" t="str">
        <f t="shared" si="202"/>
        <v>video games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12">
        <f t="shared" si="199"/>
        <v>41255.625277777777</v>
      </c>
      <c r="Q2142" s="12">
        <f t="shared" si="203"/>
        <v>41285.625277777777</v>
      </c>
      <c r="R2142" s="11">
        <f t="shared" si="200"/>
        <v>50.909090909090907</v>
      </c>
      <c r="S2142" t="str">
        <f t="shared" si="201"/>
        <v>games</v>
      </c>
      <c r="T2142" t="str">
        <f t="shared" si="202"/>
        <v>video games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12">
        <f t="shared" si="199"/>
        <v>41927.027303240735</v>
      </c>
      <c r="Q2143" s="12">
        <f t="shared" si="203"/>
        <v>41957.068969907406</v>
      </c>
      <c r="R2143" s="11">
        <f t="shared" si="200"/>
        <v>0</v>
      </c>
      <c r="S2143" t="str">
        <f t="shared" si="201"/>
        <v>games</v>
      </c>
      <c r="T2143" t="str">
        <f t="shared" si="202"/>
        <v>video games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12">
        <f t="shared" si="199"/>
        <v>42340.493171296293</v>
      </c>
      <c r="Q2144" s="12">
        <f t="shared" si="203"/>
        <v>42368.493171296293</v>
      </c>
      <c r="R2144" s="11">
        <f t="shared" si="200"/>
        <v>50.083333333333336</v>
      </c>
      <c r="S2144" t="str">
        <f t="shared" si="201"/>
        <v>games</v>
      </c>
      <c r="T2144" t="str">
        <f t="shared" si="202"/>
        <v>video games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12">
        <f t="shared" si="199"/>
        <v>40332.678379629629</v>
      </c>
      <c r="Q2145" s="12">
        <f t="shared" si="203"/>
        <v>40380.583333333328</v>
      </c>
      <c r="R2145" s="11">
        <f t="shared" si="200"/>
        <v>45</v>
      </c>
      <c r="S2145" t="str">
        <f t="shared" si="201"/>
        <v>games</v>
      </c>
      <c r="T2145" t="str">
        <f t="shared" si="202"/>
        <v>video games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12">
        <f t="shared" si="199"/>
        <v>41499.338425925926</v>
      </c>
      <c r="Q2146" s="12">
        <f t="shared" si="203"/>
        <v>41531.338425925926</v>
      </c>
      <c r="R2146" s="11">
        <f t="shared" si="200"/>
        <v>25.291666666666668</v>
      </c>
      <c r="S2146" t="str">
        <f t="shared" si="201"/>
        <v>games</v>
      </c>
      <c r="T2146" t="str">
        <f t="shared" si="202"/>
        <v>video games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12">
        <f t="shared" si="199"/>
        <v>41575.029097222221</v>
      </c>
      <c r="Q2147" s="12">
        <f t="shared" si="203"/>
        <v>41605.070763888885</v>
      </c>
      <c r="R2147" s="11">
        <f t="shared" si="200"/>
        <v>51.292134831460672</v>
      </c>
      <c r="S2147" t="str">
        <f t="shared" si="201"/>
        <v>games</v>
      </c>
      <c r="T2147" t="str">
        <f t="shared" si="202"/>
        <v>video games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12">
        <f t="shared" si="199"/>
        <v>42397.471180555549</v>
      </c>
      <c r="Q2148" s="12">
        <f t="shared" si="203"/>
        <v>42411.471180555549</v>
      </c>
      <c r="R2148" s="11">
        <f t="shared" si="200"/>
        <v>1</v>
      </c>
      <c r="S2148" t="str">
        <f t="shared" si="201"/>
        <v>games</v>
      </c>
      <c r="T2148" t="str">
        <f t="shared" si="202"/>
        <v>video games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12">
        <f t="shared" si="199"/>
        <v>41927.087361111109</v>
      </c>
      <c r="Q2149" s="12">
        <f t="shared" si="203"/>
        <v>41959.129027777781</v>
      </c>
      <c r="R2149" s="11">
        <f t="shared" si="200"/>
        <v>49.381818181818183</v>
      </c>
      <c r="S2149" t="str">
        <f t="shared" si="201"/>
        <v>games</v>
      </c>
      <c r="T2149" t="str">
        <f t="shared" si="202"/>
        <v>video games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12">
        <f t="shared" si="199"/>
        <v>42066.525254629632</v>
      </c>
      <c r="Q2150" s="12">
        <f t="shared" si="203"/>
        <v>42096.483587962961</v>
      </c>
      <c r="R2150" s="11">
        <f t="shared" si="200"/>
        <v>1</v>
      </c>
      <c r="S2150" t="str">
        <f t="shared" si="201"/>
        <v>games</v>
      </c>
      <c r="T2150" t="str">
        <f t="shared" si="202"/>
        <v>video games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12">
        <f t="shared" si="199"/>
        <v>40354.816620370366</v>
      </c>
      <c r="Q2151" s="12">
        <f t="shared" si="203"/>
        <v>40389.791666666664</v>
      </c>
      <c r="R2151" s="11">
        <f t="shared" si="200"/>
        <v>0</v>
      </c>
      <c r="S2151" t="str">
        <f t="shared" si="201"/>
        <v>games</v>
      </c>
      <c r="T2151" t="str">
        <f t="shared" si="202"/>
        <v>video games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12">
        <f t="shared" si="199"/>
        <v>42534.076377314814</v>
      </c>
      <c r="Q2152" s="12">
        <f t="shared" si="203"/>
        <v>42564.076377314814</v>
      </c>
      <c r="R2152" s="11">
        <f t="shared" si="200"/>
        <v>101.25</v>
      </c>
      <c r="S2152" t="str">
        <f t="shared" si="201"/>
        <v>games</v>
      </c>
      <c r="T2152" t="str">
        <f t="shared" si="202"/>
        <v>video games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12">
        <f t="shared" si="199"/>
        <v>42520.639050925929</v>
      </c>
      <c r="Q2153" s="12">
        <f t="shared" si="203"/>
        <v>42550.639050925929</v>
      </c>
      <c r="R2153" s="11">
        <f t="shared" si="200"/>
        <v>19.666666666666668</v>
      </c>
      <c r="S2153" t="str">
        <f t="shared" si="201"/>
        <v>games</v>
      </c>
      <c r="T2153" t="str">
        <f t="shared" si="202"/>
        <v>video games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12">
        <f t="shared" si="199"/>
        <v>41683.62394675926</v>
      </c>
      <c r="Q2154" s="12">
        <f t="shared" si="203"/>
        <v>41713.582280092589</v>
      </c>
      <c r="R2154" s="11">
        <f t="shared" si="200"/>
        <v>12.5</v>
      </c>
      <c r="S2154" t="str">
        <f t="shared" si="201"/>
        <v>games</v>
      </c>
      <c r="T2154" t="str">
        <f t="shared" si="202"/>
        <v>video games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12">
        <f t="shared" si="199"/>
        <v>41974.702754629623</v>
      </c>
      <c r="Q2155" s="12">
        <f t="shared" si="203"/>
        <v>42014.124305555553</v>
      </c>
      <c r="R2155" s="11">
        <f t="shared" si="200"/>
        <v>8.5</v>
      </c>
      <c r="S2155" t="str">
        <f t="shared" si="201"/>
        <v>games</v>
      </c>
      <c r="T2155" t="str">
        <f t="shared" si="202"/>
        <v>video games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12">
        <f t="shared" si="199"/>
        <v>41647.42392361111</v>
      </c>
      <c r="Q2156" s="12">
        <f t="shared" si="203"/>
        <v>41667.42392361111</v>
      </c>
      <c r="R2156" s="11">
        <f t="shared" si="200"/>
        <v>1</v>
      </c>
      <c r="S2156" t="str">
        <f t="shared" si="201"/>
        <v>games</v>
      </c>
      <c r="T2156" t="str">
        <f t="shared" si="202"/>
        <v>video games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12">
        <f t="shared" si="199"/>
        <v>42430.539178240739</v>
      </c>
      <c r="Q2157" s="12">
        <f t="shared" si="203"/>
        <v>42460.497511574074</v>
      </c>
      <c r="R2157" s="11">
        <f t="shared" si="200"/>
        <v>23</v>
      </c>
      <c r="S2157" t="str">
        <f t="shared" si="201"/>
        <v>games</v>
      </c>
      <c r="T2157" t="str">
        <f t="shared" si="202"/>
        <v>video games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12">
        <f t="shared" si="199"/>
        <v>41488.645902777775</v>
      </c>
      <c r="Q2158" s="12">
        <f t="shared" si="203"/>
        <v>41533.645902777775</v>
      </c>
      <c r="R2158" s="11">
        <f t="shared" si="200"/>
        <v>17.987951807228917</v>
      </c>
      <c r="S2158" t="str">
        <f t="shared" si="201"/>
        <v>games</v>
      </c>
      <c r="T2158" t="str">
        <f t="shared" si="202"/>
        <v>video games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12">
        <f t="shared" si="199"/>
        <v>42694.772951388884</v>
      </c>
      <c r="Q2159" s="12">
        <f t="shared" si="203"/>
        <v>42727.124305555553</v>
      </c>
      <c r="R2159" s="11">
        <f t="shared" si="200"/>
        <v>370.94736842105266</v>
      </c>
      <c r="S2159" t="str">
        <f t="shared" si="201"/>
        <v>games</v>
      </c>
      <c r="T2159" t="str">
        <f t="shared" si="202"/>
        <v>video games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12">
        <f t="shared" si="199"/>
        <v>41264.645532407405</v>
      </c>
      <c r="Q2160" s="12">
        <f t="shared" si="203"/>
        <v>41309.645532407405</v>
      </c>
      <c r="R2160" s="11">
        <f t="shared" si="200"/>
        <v>63.569485530546629</v>
      </c>
      <c r="S2160" t="str">
        <f t="shared" si="201"/>
        <v>games</v>
      </c>
      <c r="T2160" t="str">
        <f t="shared" si="202"/>
        <v>video games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12">
        <f t="shared" si="199"/>
        <v>40710.522847222215</v>
      </c>
      <c r="Q2161" s="12">
        <f t="shared" si="203"/>
        <v>40740.522847222215</v>
      </c>
      <c r="R2161" s="11">
        <f t="shared" si="200"/>
        <v>13</v>
      </c>
      <c r="S2161" t="str">
        <f t="shared" si="201"/>
        <v>games</v>
      </c>
      <c r="T2161" t="str">
        <f t="shared" si="202"/>
        <v>video games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12">
        <f t="shared" si="199"/>
        <v>41018.503530092588</v>
      </c>
      <c r="Q2162" s="12">
        <f t="shared" si="203"/>
        <v>41048.503530092588</v>
      </c>
      <c r="R2162" s="11">
        <f t="shared" si="200"/>
        <v>5.3125</v>
      </c>
      <c r="S2162" t="str">
        <f t="shared" si="201"/>
        <v>games</v>
      </c>
      <c r="T2162" t="str">
        <f t="shared" si="202"/>
        <v>video games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12">
        <f t="shared" si="199"/>
        <v>42240.644201388881</v>
      </c>
      <c r="Q2163" s="12">
        <f t="shared" si="203"/>
        <v>42270.644201388881</v>
      </c>
      <c r="R2163" s="11">
        <f t="shared" si="200"/>
        <v>35.615384615384613</v>
      </c>
      <c r="S2163" t="str">
        <f t="shared" si="201"/>
        <v>music</v>
      </c>
      <c r="T2163" t="str">
        <f t="shared" si="202"/>
        <v>rock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12">
        <f t="shared" si="199"/>
        <v>41813.557766203703</v>
      </c>
      <c r="Q2164" s="12">
        <f t="shared" si="203"/>
        <v>41844.557766203703</v>
      </c>
      <c r="R2164" s="11">
        <f t="shared" si="200"/>
        <v>87.103448275862064</v>
      </c>
      <c r="S2164" t="str">
        <f t="shared" si="201"/>
        <v>music</v>
      </c>
      <c r="T2164" t="str">
        <f t="shared" si="202"/>
        <v>rock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12">
        <f t="shared" si="199"/>
        <v>42111.691203703704</v>
      </c>
      <c r="Q2165" s="12">
        <f t="shared" si="203"/>
        <v>42162.951388888883</v>
      </c>
      <c r="R2165" s="11">
        <f t="shared" si="200"/>
        <v>75.11363636363636</v>
      </c>
      <c r="S2165" t="str">
        <f t="shared" si="201"/>
        <v>music</v>
      </c>
      <c r="T2165" t="str">
        <f t="shared" si="202"/>
        <v>rock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12">
        <f t="shared" si="199"/>
        <v>42515.509421296294</v>
      </c>
      <c r="Q2166" s="12">
        <f t="shared" si="203"/>
        <v>42545.957638888889</v>
      </c>
      <c r="R2166" s="11">
        <f t="shared" si="200"/>
        <v>68.01204819277109</v>
      </c>
      <c r="S2166" t="str">
        <f t="shared" si="201"/>
        <v>music</v>
      </c>
      <c r="T2166" t="str">
        <f t="shared" si="202"/>
        <v>rock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12">
        <f t="shared" si="199"/>
        <v>42438.458738425928</v>
      </c>
      <c r="Q2167" s="12">
        <f t="shared" si="203"/>
        <v>42468.417071759257</v>
      </c>
      <c r="R2167" s="11">
        <f t="shared" si="200"/>
        <v>29.623931623931625</v>
      </c>
      <c r="S2167" t="str">
        <f t="shared" si="201"/>
        <v>music</v>
      </c>
      <c r="T2167" t="str">
        <f t="shared" si="202"/>
        <v>rock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12">
        <f t="shared" si="199"/>
        <v>41933.629837962959</v>
      </c>
      <c r="Q2168" s="12">
        <f t="shared" si="203"/>
        <v>41978.671504629623</v>
      </c>
      <c r="R2168" s="11">
        <f t="shared" si="200"/>
        <v>91.625</v>
      </c>
      <c r="S2168" t="str">
        <f t="shared" si="201"/>
        <v>music</v>
      </c>
      <c r="T2168" t="str">
        <f t="shared" si="202"/>
        <v>rock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12">
        <f t="shared" si="199"/>
        <v>41152.858067129629</v>
      </c>
      <c r="Q2169" s="12">
        <f t="shared" si="203"/>
        <v>41166.858067129629</v>
      </c>
      <c r="R2169" s="11">
        <f t="shared" si="200"/>
        <v>22.5</v>
      </c>
      <c r="S2169" t="str">
        <f t="shared" si="201"/>
        <v>music</v>
      </c>
      <c r="T2169" t="str">
        <f t="shared" si="202"/>
        <v>rock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12">
        <f t="shared" si="199"/>
        <v>42745.391909722217</v>
      </c>
      <c r="Q2170" s="12">
        <f t="shared" si="203"/>
        <v>42775.999999999993</v>
      </c>
      <c r="R2170" s="11">
        <f t="shared" si="200"/>
        <v>64.366735294117646</v>
      </c>
      <c r="S2170" t="str">
        <f t="shared" si="201"/>
        <v>music</v>
      </c>
      <c r="T2170" t="str">
        <f t="shared" si="202"/>
        <v>rock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12">
        <f t="shared" si="199"/>
        <v>42793.492488425924</v>
      </c>
      <c r="Q2171" s="12">
        <f t="shared" si="203"/>
        <v>42796.492488425924</v>
      </c>
      <c r="R2171" s="11">
        <f t="shared" si="200"/>
        <v>21.857142857142858</v>
      </c>
      <c r="S2171" t="str">
        <f t="shared" si="201"/>
        <v>music</v>
      </c>
      <c r="T2171" t="str">
        <f t="shared" si="202"/>
        <v>rock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12">
        <f t="shared" si="199"/>
        <v>42198.541921296295</v>
      </c>
      <c r="Q2172" s="12">
        <f t="shared" si="203"/>
        <v>42238.541921296295</v>
      </c>
      <c r="R2172" s="11">
        <f t="shared" si="200"/>
        <v>33.315789473684212</v>
      </c>
      <c r="S2172" t="str">
        <f t="shared" si="201"/>
        <v>music</v>
      </c>
      <c r="T2172" t="str">
        <f t="shared" si="202"/>
        <v>rock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12">
        <f t="shared" si="199"/>
        <v>42141.748784722215</v>
      </c>
      <c r="Q2173" s="12">
        <f t="shared" si="203"/>
        <v>42176.999999999993</v>
      </c>
      <c r="R2173" s="11">
        <f t="shared" si="200"/>
        <v>90.276595744680847</v>
      </c>
      <c r="S2173" t="str">
        <f t="shared" si="201"/>
        <v>music</v>
      </c>
      <c r="T2173" t="str">
        <f t="shared" si="202"/>
        <v>rock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12">
        <f t="shared" si="199"/>
        <v>42082.371759259251</v>
      </c>
      <c r="Q2174" s="12">
        <f t="shared" si="203"/>
        <v>42112.371759259251</v>
      </c>
      <c r="R2174" s="11">
        <f t="shared" si="200"/>
        <v>76.92307692307692</v>
      </c>
      <c r="S2174" t="str">
        <f t="shared" si="201"/>
        <v>music</v>
      </c>
      <c r="T2174" t="str">
        <f t="shared" si="202"/>
        <v>rock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12">
        <f t="shared" si="199"/>
        <v>41495.484293981477</v>
      </c>
      <c r="Q2175" s="12">
        <f t="shared" si="203"/>
        <v>41526.957638888889</v>
      </c>
      <c r="R2175" s="11">
        <f t="shared" si="200"/>
        <v>59.233333333333334</v>
      </c>
      <c r="S2175" t="str">
        <f t="shared" si="201"/>
        <v>music</v>
      </c>
      <c r="T2175" t="str">
        <f t="shared" si="202"/>
        <v>rock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12">
        <f t="shared" si="199"/>
        <v>42465.334571759253</v>
      </c>
      <c r="Q2176" s="12">
        <f t="shared" si="203"/>
        <v>42495.334571759253</v>
      </c>
      <c r="R2176" s="11">
        <f t="shared" si="200"/>
        <v>65.38095238095238</v>
      </c>
      <c r="S2176" t="str">
        <f t="shared" si="201"/>
        <v>music</v>
      </c>
      <c r="T2176" t="str">
        <f t="shared" si="202"/>
        <v>rock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12">
        <f t="shared" si="199"/>
        <v>42564.800763888888</v>
      </c>
      <c r="Q2177" s="12">
        <f t="shared" si="203"/>
        <v>42571.800763888888</v>
      </c>
      <c r="R2177" s="11">
        <f t="shared" si="200"/>
        <v>67.307692307692307</v>
      </c>
      <c r="S2177" t="str">
        <f t="shared" si="201"/>
        <v>music</v>
      </c>
      <c r="T2177" t="str">
        <f t="shared" si="202"/>
        <v>rock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12">
        <f t="shared" si="199"/>
        <v>42096.424872685187</v>
      </c>
      <c r="Q2178" s="12">
        <f t="shared" si="203"/>
        <v>42126.424872685187</v>
      </c>
      <c r="R2178" s="11">
        <f t="shared" si="200"/>
        <v>88.74647887323944</v>
      </c>
      <c r="S2178" t="str">
        <f t="shared" si="201"/>
        <v>music</v>
      </c>
      <c r="T2178" t="str">
        <f t="shared" si="202"/>
        <v>rock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((E2179/D2179)*100)</f>
        <v>100.12</v>
      </c>
      <c r="P2179" s="12">
        <f t="shared" ref="P2179:P2242" si="205">(((J2179/60)/60)/24)+DATE(1970,1,1)+(-5/24)</f>
        <v>42502.042442129627</v>
      </c>
      <c r="Q2179" s="12">
        <f t="shared" si="203"/>
        <v>42527.042442129627</v>
      </c>
      <c r="R2179" s="11">
        <f t="shared" ref="R2179:R2242" si="206">IFERROR(E2179/L2179,0)</f>
        <v>65.868421052631575</v>
      </c>
      <c r="S2179" t="str">
        <f t="shared" ref="S2179:S2242" si="207">LEFT(N2179, SEARCH("/",N2179,1)-1)</f>
        <v>music</v>
      </c>
      <c r="T2179" t="str">
        <f t="shared" ref="T2179:T2242" si="208">RIGHT(N2179,LEN(N2179)-SEARCH("/",N2179))</f>
        <v>rock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12">
        <f t="shared" si="205"/>
        <v>42723.428206018514</v>
      </c>
      <c r="Q2180" s="12">
        <f t="shared" ref="Q2180:Q2243" si="209">(((I2180/60)/60)/24)+DATE(1970,1,1)+(-5/24)</f>
        <v>42753.428206018514</v>
      </c>
      <c r="R2180" s="11">
        <f t="shared" si="206"/>
        <v>40.349243306169967</v>
      </c>
      <c r="S2180" t="str">
        <f t="shared" si="207"/>
        <v>music</v>
      </c>
      <c r="T2180" t="str">
        <f t="shared" si="208"/>
        <v>rock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12">
        <f t="shared" si="205"/>
        <v>42074.962870370371</v>
      </c>
      <c r="Q2181" s="12">
        <f t="shared" si="209"/>
        <v>42104.962870370371</v>
      </c>
      <c r="R2181" s="11">
        <f t="shared" si="206"/>
        <v>76.857142857142861</v>
      </c>
      <c r="S2181" t="str">
        <f t="shared" si="207"/>
        <v>music</v>
      </c>
      <c r="T2181" t="str">
        <f t="shared" si="208"/>
        <v>rock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12">
        <f t="shared" si="205"/>
        <v>42279.461435185185</v>
      </c>
      <c r="Q2182" s="12">
        <f t="shared" si="209"/>
        <v>42321.503101851849</v>
      </c>
      <c r="R2182" s="11">
        <f t="shared" si="206"/>
        <v>68.707820512820518</v>
      </c>
      <c r="S2182" t="str">
        <f t="shared" si="207"/>
        <v>music</v>
      </c>
      <c r="T2182" t="str">
        <f t="shared" si="208"/>
        <v>rock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12">
        <f t="shared" si="205"/>
        <v>42772.796909722216</v>
      </c>
      <c r="Q2183" s="12">
        <f t="shared" si="209"/>
        <v>42786.796909722216</v>
      </c>
      <c r="R2183" s="11">
        <f t="shared" si="206"/>
        <v>57.773584905660378</v>
      </c>
      <c r="S2183" t="str">
        <f t="shared" si="207"/>
        <v>games</v>
      </c>
      <c r="T2183" t="str">
        <f t="shared" si="208"/>
        <v>tabletop games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12">
        <f t="shared" si="205"/>
        <v>41879.692418981482</v>
      </c>
      <c r="Q2184" s="12">
        <f t="shared" si="209"/>
        <v>41914.692418981482</v>
      </c>
      <c r="R2184" s="11">
        <f t="shared" si="206"/>
        <v>44.171348314606739</v>
      </c>
      <c r="S2184" t="str">
        <f t="shared" si="207"/>
        <v>games</v>
      </c>
      <c r="T2184" t="str">
        <f t="shared" si="208"/>
        <v>tabletop games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12">
        <f t="shared" si="205"/>
        <v>42745.157141203708</v>
      </c>
      <c r="Q2185" s="12">
        <f t="shared" si="209"/>
        <v>42774.999999999993</v>
      </c>
      <c r="R2185" s="11">
        <f t="shared" si="206"/>
        <v>31.566308243727597</v>
      </c>
      <c r="S2185" t="str">
        <f t="shared" si="207"/>
        <v>games</v>
      </c>
      <c r="T2185" t="str">
        <f t="shared" si="208"/>
        <v>tabletop games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12">
        <f t="shared" si="205"/>
        <v>42380.481956018521</v>
      </c>
      <c r="Q2186" s="12">
        <f t="shared" si="209"/>
        <v>42394.458333333336</v>
      </c>
      <c r="R2186" s="11">
        <f t="shared" si="206"/>
        <v>107.04511278195488</v>
      </c>
      <c r="S2186" t="str">
        <f t="shared" si="207"/>
        <v>games</v>
      </c>
      <c r="T2186" t="str">
        <f t="shared" si="208"/>
        <v>tabletop games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12">
        <f t="shared" si="205"/>
        <v>41319.141655092593</v>
      </c>
      <c r="Q2187" s="12">
        <f t="shared" si="209"/>
        <v>41359.141655092593</v>
      </c>
      <c r="R2187" s="11">
        <f t="shared" si="206"/>
        <v>149.03451043338683</v>
      </c>
      <c r="S2187" t="str">
        <f t="shared" si="207"/>
        <v>games</v>
      </c>
      <c r="T2187" t="str">
        <f t="shared" si="208"/>
        <v>tabletop games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12">
        <f t="shared" si="205"/>
        <v>42583.406747685185</v>
      </c>
      <c r="Q2188" s="12">
        <f t="shared" si="209"/>
        <v>42619.874999999993</v>
      </c>
      <c r="R2188" s="11">
        <f t="shared" si="206"/>
        <v>55.956632653061227</v>
      </c>
      <c r="S2188" t="str">
        <f t="shared" si="207"/>
        <v>games</v>
      </c>
      <c r="T2188" t="str">
        <f t="shared" si="208"/>
        <v>tabletop games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12">
        <f t="shared" si="205"/>
        <v>42068.000763888886</v>
      </c>
      <c r="Q2189" s="12">
        <f t="shared" si="209"/>
        <v>42096.957638888889</v>
      </c>
      <c r="R2189" s="11">
        <f t="shared" si="206"/>
        <v>56.970381807973048</v>
      </c>
      <c r="S2189" t="str">
        <f t="shared" si="207"/>
        <v>games</v>
      </c>
      <c r="T2189" t="str">
        <f t="shared" si="208"/>
        <v>tabletop games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12">
        <f t="shared" si="205"/>
        <v>42633.377789351849</v>
      </c>
      <c r="Q2190" s="12">
        <f t="shared" si="209"/>
        <v>42668.499999999993</v>
      </c>
      <c r="R2190" s="11">
        <f t="shared" si="206"/>
        <v>44.056420233463037</v>
      </c>
      <c r="S2190" t="str">
        <f t="shared" si="207"/>
        <v>games</v>
      </c>
      <c r="T2190" t="str">
        <f t="shared" si="208"/>
        <v>tabletop games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12">
        <f t="shared" si="205"/>
        <v>42467.579861111109</v>
      </c>
      <c r="Q2191" s="12">
        <f t="shared" si="209"/>
        <v>42481.708333333336</v>
      </c>
      <c r="R2191" s="11">
        <f t="shared" si="206"/>
        <v>68.625</v>
      </c>
      <c r="S2191" t="str">
        <f t="shared" si="207"/>
        <v>games</v>
      </c>
      <c r="T2191" t="str">
        <f t="shared" si="208"/>
        <v>tabletop games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12">
        <f t="shared" si="205"/>
        <v>42417.416712962957</v>
      </c>
      <c r="Q2192" s="12">
        <f t="shared" si="209"/>
        <v>42452.082638888889</v>
      </c>
      <c r="R2192" s="11">
        <f t="shared" si="206"/>
        <v>65.318435754189949</v>
      </c>
      <c r="S2192" t="str">
        <f t="shared" si="207"/>
        <v>games</v>
      </c>
      <c r="T2192" t="str">
        <f t="shared" si="208"/>
        <v>tabletop games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12">
        <f t="shared" si="205"/>
        <v>42768.6253125</v>
      </c>
      <c r="Q2193" s="12">
        <f t="shared" si="209"/>
        <v>42780.6253125</v>
      </c>
      <c r="R2193" s="11">
        <f t="shared" si="206"/>
        <v>35.92</v>
      </c>
      <c r="S2193" t="str">
        <f t="shared" si="207"/>
        <v>games</v>
      </c>
      <c r="T2193" t="str">
        <f t="shared" si="208"/>
        <v>tabletop games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12">
        <f t="shared" si="205"/>
        <v>42691.642870370364</v>
      </c>
      <c r="Q2194" s="12">
        <f t="shared" si="209"/>
        <v>42719.749999999993</v>
      </c>
      <c r="R2194" s="11">
        <f t="shared" si="206"/>
        <v>40.070667078443485</v>
      </c>
      <c r="S2194" t="str">
        <f t="shared" si="207"/>
        <v>games</v>
      </c>
      <c r="T2194" t="str">
        <f t="shared" si="208"/>
        <v>tabletop games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12">
        <f t="shared" si="205"/>
        <v>42664.197592592587</v>
      </c>
      <c r="Q2195" s="12">
        <f t="shared" si="209"/>
        <v>42694.999305555553</v>
      </c>
      <c r="R2195" s="11">
        <f t="shared" si="206"/>
        <v>75.647714604236342</v>
      </c>
      <c r="S2195" t="str">
        <f t="shared" si="207"/>
        <v>games</v>
      </c>
      <c r="T2195" t="str">
        <f t="shared" si="208"/>
        <v>tabletop games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12">
        <f t="shared" si="205"/>
        <v>42425.54965277778</v>
      </c>
      <c r="Q2196" s="12">
        <f t="shared" si="209"/>
        <v>42455.507986111108</v>
      </c>
      <c r="R2196" s="11">
        <f t="shared" si="206"/>
        <v>61.203872437357631</v>
      </c>
      <c r="S2196" t="str">
        <f t="shared" si="207"/>
        <v>games</v>
      </c>
      <c r="T2196" t="str">
        <f t="shared" si="208"/>
        <v>tabletop games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12">
        <f t="shared" si="205"/>
        <v>42197.563657407409</v>
      </c>
      <c r="Q2197" s="12">
        <f t="shared" si="209"/>
        <v>42227.563657407409</v>
      </c>
      <c r="R2197" s="11">
        <f t="shared" si="206"/>
        <v>48.130434782608695</v>
      </c>
      <c r="S2197" t="str">
        <f t="shared" si="207"/>
        <v>games</v>
      </c>
      <c r="T2197" t="str">
        <f t="shared" si="208"/>
        <v>tabletop games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12">
        <f t="shared" si="205"/>
        <v>42675.278958333329</v>
      </c>
      <c r="Q2198" s="12">
        <f t="shared" si="209"/>
        <v>42706.083333333336</v>
      </c>
      <c r="R2198" s="11">
        <f t="shared" si="206"/>
        <v>68.106837606837601</v>
      </c>
      <c r="S2198" t="str">
        <f t="shared" si="207"/>
        <v>games</v>
      </c>
      <c r="T2198" t="str">
        <f t="shared" si="208"/>
        <v>tabletop games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12">
        <f t="shared" si="205"/>
        <v>42033.37568287037</v>
      </c>
      <c r="Q2199" s="12">
        <f t="shared" si="209"/>
        <v>42063.37568287037</v>
      </c>
      <c r="R2199" s="11">
        <f t="shared" si="206"/>
        <v>65.891300230946882</v>
      </c>
      <c r="S2199" t="str">
        <f t="shared" si="207"/>
        <v>games</v>
      </c>
      <c r="T2199" t="str">
        <f t="shared" si="208"/>
        <v>tabletop games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12">
        <f t="shared" si="205"/>
        <v>42292.305555555555</v>
      </c>
      <c r="Q2200" s="12">
        <f t="shared" si="209"/>
        <v>42322.347222222219</v>
      </c>
      <c r="R2200" s="11">
        <f t="shared" si="206"/>
        <v>81.654377880184327</v>
      </c>
      <c r="S2200" t="str">
        <f t="shared" si="207"/>
        <v>games</v>
      </c>
      <c r="T2200" t="str">
        <f t="shared" si="208"/>
        <v>tabletop games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12">
        <f t="shared" si="205"/>
        <v>42262.208310185182</v>
      </c>
      <c r="Q2201" s="12">
        <f t="shared" si="209"/>
        <v>42292.208310185182</v>
      </c>
      <c r="R2201" s="11">
        <f t="shared" si="206"/>
        <v>52.701195219123505</v>
      </c>
      <c r="S2201" t="str">
        <f t="shared" si="207"/>
        <v>games</v>
      </c>
      <c r="T2201" t="str">
        <f t="shared" si="208"/>
        <v>tabletop games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12">
        <f t="shared" si="205"/>
        <v>42163.417453703696</v>
      </c>
      <c r="Q2202" s="12">
        <f t="shared" si="209"/>
        <v>42190.916666666664</v>
      </c>
      <c r="R2202" s="11">
        <f t="shared" si="206"/>
        <v>41.228136882129277</v>
      </c>
      <c r="S2202" t="str">
        <f t="shared" si="207"/>
        <v>games</v>
      </c>
      <c r="T2202" t="str">
        <f t="shared" si="208"/>
        <v>tabletop games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12">
        <f t="shared" si="205"/>
        <v>41276.638483796298</v>
      </c>
      <c r="Q2203" s="12">
        <f t="shared" si="209"/>
        <v>41290.638483796298</v>
      </c>
      <c r="R2203" s="11">
        <f t="shared" si="206"/>
        <v>15.035357142857142</v>
      </c>
      <c r="S2203" t="str">
        <f t="shared" si="207"/>
        <v>music</v>
      </c>
      <c r="T2203" t="str">
        <f t="shared" si="208"/>
        <v>electronic music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12">
        <f t="shared" si="205"/>
        <v>41184.640833333331</v>
      </c>
      <c r="Q2204" s="12">
        <f t="shared" si="209"/>
        <v>41214.640833333331</v>
      </c>
      <c r="R2204" s="11">
        <f t="shared" si="206"/>
        <v>39.066920943134534</v>
      </c>
      <c r="S2204" t="str">
        <f t="shared" si="207"/>
        <v>music</v>
      </c>
      <c r="T2204" t="str">
        <f t="shared" si="208"/>
        <v>electronic music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12">
        <f t="shared" si="205"/>
        <v>42241.651412037034</v>
      </c>
      <c r="Q2205" s="12">
        <f t="shared" si="209"/>
        <v>42271.651412037034</v>
      </c>
      <c r="R2205" s="11">
        <f t="shared" si="206"/>
        <v>43.82</v>
      </c>
      <c r="S2205" t="str">
        <f t="shared" si="207"/>
        <v>music</v>
      </c>
      <c r="T2205" t="str">
        <f t="shared" si="208"/>
        <v>electronic music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12">
        <f t="shared" si="205"/>
        <v>41312.103229166663</v>
      </c>
      <c r="Q2206" s="12">
        <f t="shared" si="209"/>
        <v>41342.103229166663</v>
      </c>
      <c r="R2206" s="11">
        <f t="shared" si="206"/>
        <v>27.301369863013697</v>
      </c>
      <c r="S2206" t="str">
        <f t="shared" si="207"/>
        <v>music</v>
      </c>
      <c r="T2206" t="str">
        <f t="shared" si="208"/>
        <v>electronic music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12">
        <f t="shared" si="205"/>
        <v>41031.613298611104</v>
      </c>
      <c r="Q2207" s="12">
        <f t="shared" si="209"/>
        <v>41061.613298611104</v>
      </c>
      <c r="R2207" s="11">
        <f t="shared" si="206"/>
        <v>42.222222222222221</v>
      </c>
      <c r="S2207" t="str">
        <f t="shared" si="207"/>
        <v>music</v>
      </c>
      <c r="T2207" t="str">
        <f t="shared" si="208"/>
        <v>electronic music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12">
        <f t="shared" si="205"/>
        <v>40997.048888888887</v>
      </c>
      <c r="Q2208" s="12">
        <f t="shared" si="209"/>
        <v>41015.048888888887</v>
      </c>
      <c r="R2208" s="11">
        <f t="shared" si="206"/>
        <v>33.235294117647058</v>
      </c>
      <c r="S2208" t="str">
        <f t="shared" si="207"/>
        <v>music</v>
      </c>
      <c r="T2208" t="str">
        <f t="shared" si="208"/>
        <v>electronic music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12">
        <f t="shared" si="205"/>
        <v>41563.985798611109</v>
      </c>
      <c r="Q2209" s="12">
        <f t="shared" si="209"/>
        <v>41594.027465277773</v>
      </c>
      <c r="R2209" s="11">
        <f t="shared" si="206"/>
        <v>285.71428571428572</v>
      </c>
      <c r="S2209" t="str">
        <f t="shared" si="207"/>
        <v>music</v>
      </c>
      <c r="T2209" t="str">
        <f t="shared" si="208"/>
        <v>electronic music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12">
        <f t="shared" si="205"/>
        <v>40946.673912037033</v>
      </c>
      <c r="Q2210" s="12">
        <f t="shared" si="209"/>
        <v>41005.958333333328</v>
      </c>
      <c r="R2210" s="11">
        <f t="shared" si="206"/>
        <v>42.333333333333336</v>
      </c>
      <c r="S2210" t="str">
        <f t="shared" si="207"/>
        <v>music</v>
      </c>
      <c r="T2210" t="str">
        <f t="shared" si="208"/>
        <v>electronic music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12">
        <f t="shared" si="205"/>
        <v>41732.27134259259</v>
      </c>
      <c r="Q2211" s="12">
        <f t="shared" si="209"/>
        <v>41743.75</v>
      </c>
      <c r="R2211" s="11">
        <f t="shared" si="206"/>
        <v>50.266666666666666</v>
      </c>
      <c r="S2211" t="str">
        <f t="shared" si="207"/>
        <v>music</v>
      </c>
      <c r="T2211" t="str">
        <f t="shared" si="208"/>
        <v>electronic music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12">
        <f t="shared" si="205"/>
        <v>40955.857754629629</v>
      </c>
      <c r="Q2212" s="12">
        <f t="shared" si="209"/>
        <v>41013.524999999994</v>
      </c>
      <c r="R2212" s="11">
        <f t="shared" si="206"/>
        <v>61.902777777777779</v>
      </c>
      <c r="S2212" t="str">
        <f t="shared" si="207"/>
        <v>music</v>
      </c>
      <c r="T2212" t="str">
        <f t="shared" si="208"/>
        <v>electronic music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12">
        <f t="shared" si="205"/>
        <v>41716.576678240737</v>
      </c>
      <c r="Q2213" s="12">
        <f t="shared" si="209"/>
        <v>41739.082638888889</v>
      </c>
      <c r="R2213" s="11">
        <f t="shared" si="206"/>
        <v>40.75</v>
      </c>
      <c r="S2213" t="str">
        <f t="shared" si="207"/>
        <v>music</v>
      </c>
      <c r="T2213" t="str">
        <f t="shared" si="208"/>
        <v>electronic music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12">
        <f t="shared" si="205"/>
        <v>41548.539085648146</v>
      </c>
      <c r="Q2214" s="12">
        <f t="shared" si="209"/>
        <v>41581.833333333328</v>
      </c>
      <c r="R2214" s="11">
        <f t="shared" si="206"/>
        <v>55.796747967479675</v>
      </c>
      <c r="S2214" t="str">
        <f t="shared" si="207"/>
        <v>music</v>
      </c>
      <c r="T2214" t="str">
        <f t="shared" si="208"/>
        <v>electronic music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12">
        <f t="shared" si="205"/>
        <v>42109.617812499993</v>
      </c>
      <c r="Q2215" s="12">
        <f t="shared" si="209"/>
        <v>42139.617812499993</v>
      </c>
      <c r="R2215" s="11">
        <f t="shared" si="206"/>
        <v>10</v>
      </c>
      <c r="S2215" t="str">
        <f t="shared" si="207"/>
        <v>music</v>
      </c>
      <c r="T2215" t="str">
        <f t="shared" si="208"/>
        <v>electronic music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12">
        <f t="shared" si="205"/>
        <v>41646.58388888889</v>
      </c>
      <c r="Q2216" s="12">
        <f t="shared" si="209"/>
        <v>41676.58388888889</v>
      </c>
      <c r="R2216" s="11">
        <f t="shared" si="206"/>
        <v>73.125416666666666</v>
      </c>
      <c r="S2216" t="str">
        <f t="shared" si="207"/>
        <v>music</v>
      </c>
      <c r="T2216" t="str">
        <f t="shared" si="208"/>
        <v>electronic music</v>
      </c>
    </row>
    <row r="2217" spans="1:2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12">
        <f t="shared" si="205"/>
        <v>40958.508935185186</v>
      </c>
      <c r="Q2217" s="12">
        <f t="shared" si="209"/>
        <v>40981.082638888889</v>
      </c>
      <c r="R2217" s="11">
        <f t="shared" si="206"/>
        <v>26.060606060606062</v>
      </c>
      <c r="S2217" t="str">
        <f t="shared" si="207"/>
        <v>music</v>
      </c>
      <c r="T2217" t="str">
        <f t="shared" si="208"/>
        <v>electronic music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12">
        <f t="shared" si="205"/>
        <v>42194.543344907412</v>
      </c>
      <c r="Q2218" s="12">
        <f t="shared" si="209"/>
        <v>42208.543344907412</v>
      </c>
      <c r="R2218" s="11">
        <f t="shared" si="206"/>
        <v>22.642857142857142</v>
      </c>
      <c r="S2218" t="str">
        <f t="shared" si="207"/>
        <v>music</v>
      </c>
      <c r="T2218" t="str">
        <f t="shared" si="208"/>
        <v>electronic music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12">
        <f t="shared" si="205"/>
        <v>42299.568437499998</v>
      </c>
      <c r="Q2219" s="12">
        <f t="shared" si="209"/>
        <v>42310.124999999993</v>
      </c>
      <c r="R2219" s="11">
        <f t="shared" si="206"/>
        <v>47.222222222222221</v>
      </c>
      <c r="S2219" t="str">
        <f t="shared" si="207"/>
        <v>music</v>
      </c>
      <c r="T2219" t="str">
        <f t="shared" si="208"/>
        <v>electronic music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12">
        <f t="shared" si="205"/>
        <v>41127.603969907403</v>
      </c>
      <c r="Q2220" s="12">
        <f t="shared" si="209"/>
        <v>41149.791666666664</v>
      </c>
      <c r="R2220" s="11">
        <f t="shared" si="206"/>
        <v>32.324473684210524</v>
      </c>
      <c r="S2220" t="str">
        <f t="shared" si="207"/>
        <v>music</v>
      </c>
      <c r="T2220" t="str">
        <f t="shared" si="208"/>
        <v>electronic music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12">
        <f t="shared" si="205"/>
        <v>42205.510555555556</v>
      </c>
      <c r="Q2221" s="12">
        <f t="shared" si="209"/>
        <v>42235.510555555556</v>
      </c>
      <c r="R2221" s="11">
        <f t="shared" si="206"/>
        <v>53.421052631578945</v>
      </c>
      <c r="S2221" t="str">
        <f t="shared" si="207"/>
        <v>music</v>
      </c>
      <c r="T2221" t="str">
        <f t="shared" si="208"/>
        <v>electronic music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12">
        <f t="shared" si="205"/>
        <v>41451.852268518516</v>
      </c>
      <c r="Q2222" s="12">
        <f t="shared" si="209"/>
        <v>41481.852268518516</v>
      </c>
      <c r="R2222" s="11">
        <f t="shared" si="206"/>
        <v>51.304347826086953</v>
      </c>
      <c r="S2222" t="str">
        <f t="shared" si="207"/>
        <v>music</v>
      </c>
      <c r="T2222" t="str">
        <f t="shared" si="208"/>
        <v>electronic music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12">
        <f t="shared" si="205"/>
        <v>42452.458437499998</v>
      </c>
      <c r="Q2223" s="12">
        <f t="shared" si="209"/>
        <v>42482.791666666664</v>
      </c>
      <c r="R2223" s="11">
        <f t="shared" si="206"/>
        <v>37.197247706422019</v>
      </c>
      <c r="S2223" t="str">
        <f t="shared" si="207"/>
        <v>games</v>
      </c>
      <c r="T2223" t="str">
        <f t="shared" si="208"/>
        <v>tabletop games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12">
        <f t="shared" si="205"/>
        <v>40906.579247685186</v>
      </c>
      <c r="Q2224" s="12">
        <f t="shared" si="209"/>
        <v>40936.579247685186</v>
      </c>
      <c r="R2224" s="11">
        <f t="shared" si="206"/>
        <v>27.1</v>
      </c>
      <c r="S2224" t="str">
        <f t="shared" si="207"/>
        <v>games</v>
      </c>
      <c r="T2224" t="str">
        <f t="shared" si="208"/>
        <v>tabletop games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12">
        <f t="shared" si="205"/>
        <v>42152.432500000003</v>
      </c>
      <c r="Q2225" s="12">
        <f t="shared" si="209"/>
        <v>42182.432500000003</v>
      </c>
      <c r="R2225" s="11">
        <f t="shared" si="206"/>
        <v>206.31</v>
      </c>
      <c r="S2225" t="str">
        <f t="shared" si="207"/>
        <v>games</v>
      </c>
      <c r="T2225" t="str">
        <f t="shared" si="208"/>
        <v>tabletop games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12">
        <f t="shared" si="205"/>
        <v>42644.459201388883</v>
      </c>
      <c r="Q2226" s="12">
        <f t="shared" si="209"/>
        <v>42672.583333333336</v>
      </c>
      <c r="R2226" s="11">
        <f t="shared" si="206"/>
        <v>82.145270270270274</v>
      </c>
      <c r="S2226" t="str">
        <f t="shared" si="207"/>
        <v>games</v>
      </c>
      <c r="T2226" t="str">
        <f t="shared" si="208"/>
        <v>tabletop games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12">
        <f t="shared" si="205"/>
        <v>41873.583506944444</v>
      </c>
      <c r="Q2227" s="12">
        <f t="shared" si="209"/>
        <v>41903.583506944444</v>
      </c>
      <c r="R2227" s="11">
        <f t="shared" si="206"/>
        <v>164.79651993355483</v>
      </c>
      <c r="S2227" t="str">
        <f t="shared" si="207"/>
        <v>games</v>
      </c>
      <c r="T2227" t="str">
        <f t="shared" si="208"/>
        <v>tabletop games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12">
        <f t="shared" si="205"/>
        <v>42381.590532407405</v>
      </c>
      <c r="Q2228" s="12">
        <f t="shared" si="209"/>
        <v>42411.999305555553</v>
      </c>
      <c r="R2228" s="11">
        <f t="shared" si="206"/>
        <v>60.820280373831778</v>
      </c>
      <c r="S2228" t="str">
        <f t="shared" si="207"/>
        <v>games</v>
      </c>
      <c r="T2228" t="str">
        <f t="shared" si="208"/>
        <v>tabletop games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12">
        <f t="shared" si="205"/>
        <v>41561.599016203698</v>
      </c>
      <c r="Q2229" s="12">
        <f t="shared" si="209"/>
        <v>41591.640682870369</v>
      </c>
      <c r="R2229" s="11">
        <f t="shared" si="206"/>
        <v>67.970099667774093</v>
      </c>
      <c r="S2229" t="str">
        <f t="shared" si="207"/>
        <v>games</v>
      </c>
      <c r="T2229" t="str">
        <f t="shared" si="208"/>
        <v>tabletop games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12">
        <f t="shared" si="205"/>
        <v>42202.069861111107</v>
      </c>
      <c r="Q2230" s="12">
        <f t="shared" si="209"/>
        <v>42232.069861111107</v>
      </c>
      <c r="R2230" s="11">
        <f t="shared" si="206"/>
        <v>81.561805555555551</v>
      </c>
      <c r="S2230" t="str">
        <f t="shared" si="207"/>
        <v>games</v>
      </c>
      <c r="T2230" t="str">
        <f t="shared" si="208"/>
        <v>tabletop games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12">
        <f t="shared" si="205"/>
        <v>41484.455914351849</v>
      </c>
      <c r="Q2231" s="12">
        <f t="shared" si="209"/>
        <v>41519.958333333328</v>
      </c>
      <c r="R2231" s="11">
        <f t="shared" si="206"/>
        <v>25.42547309833024</v>
      </c>
      <c r="S2231" t="str">
        <f t="shared" si="207"/>
        <v>games</v>
      </c>
      <c r="T2231" t="str">
        <f t="shared" si="208"/>
        <v>tabletop games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12">
        <f t="shared" si="205"/>
        <v>41724.672766203701</v>
      </c>
      <c r="Q2232" s="12">
        <f t="shared" si="209"/>
        <v>41754.672766203701</v>
      </c>
      <c r="R2232" s="11">
        <f t="shared" si="206"/>
        <v>21.497991967871485</v>
      </c>
      <c r="S2232" t="str">
        <f t="shared" si="207"/>
        <v>games</v>
      </c>
      <c r="T2232" t="str">
        <f t="shared" si="208"/>
        <v>tabletop games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12">
        <f t="shared" si="205"/>
        <v>41423.702557870369</v>
      </c>
      <c r="Q2233" s="12">
        <f t="shared" si="209"/>
        <v>41450</v>
      </c>
      <c r="R2233" s="11">
        <f t="shared" si="206"/>
        <v>27.226630727762803</v>
      </c>
      <c r="S2233" t="str">
        <f t="shared" si="207"/>
        <v>games</v>
      </c>
      <c r="T2233" t="str">
        <f t="shared" si="208"/>
        <v>tabletop games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12">
        <f t="shared" si="205"/>
        <v>41806.585740740738</v>
      </c>
      <c r="Q2234" s="12">
        <f t="shared" si="209"/>
        <v>41838.916666666664</v>
      </c>
      <c r="R2234" s="11">
        <f t="shared" si="206"/>
        <v>25.091093117408906</v>
      </c>
      <c r="S2234" t="str">
        <f t="shared" si="207"/>
        <v>games</v>
      </c>
      <c r="T2234" t="str">
        <f t="shared" si="208"/>
        <v>tabletop games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12">
        <f t="shared" si="205"/>
        <v>42331.170590277768</v>
      </c>
      <c r="Q2235" s="12">
        <f t="shared" si="209"/>
        <v>42351.791666666664</v>
      </c>
      <c r="R2235" s="11">
        <f t="shared" si="206"/>
        <v>21.230179028132991</v>
      </c>
      <c r="S2235" t="str">
        <f t="shared" si="207"/>
        <v>games</v>
      </c>
      <c r="T2235" t="str">
        <f t="shared" si="208"/>
        <v>tabletop games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12">
        <f t="shared" si="205"/>
        <v>42710.616284722222</v>
      </c>
      <c r="Q2236" s="12">
        <f t="shared" si="209"/>
        <v>42740.616284722222</v>
      </c>
      <c r="R2236" s="11">
        <f t="shared" si="206"/>
        <v>41.607142857142854</v>
      </c>
      <c r="S2236" t="str">
        <f t="shared" si="207"/>
        <v>games</v>
      </c>
      <c r="T2236" t="str">
        <f t="shared" si="208"/>
        <v>tabletop games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12">
        <f t="shared" si="205"/>
        <v>42061.813784722217</v>
      </c>
      <c r="Q2237" s="12">
        <f t="shared" si="209"/>
        <v>42091.77211805556</v>
      </c>
      <c r="R2237" s="11">
        <f t="shared" si="206"/>
        <v>135.58503401360545</v>
      </c>
      <c r="S2237" t="str">
        <f t="shared" si="207"/>
        <v>games</v>
      </c>
      <c r="T2237" t="str">
        <f t="shared" si="208"/>
        <v>tabletop games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12">
        <f t="shared" si="205"/>
        <v>42371.408831018511</v>
      </c>
      <c r="Q2238" s="12">
        <f t="shared" si="209"/>
        <v>42401.408831018511</v>
      </c>
      <c r="R2238" s="11">
        <f t="shared" si="206"/>
        <v>22.116176470588236</v>
      </c>
      <c r="S2238" t="str">
        <f t="shared" si="207"/>
        <v>games</v>
      </c>
      <c r="T2238" t="str">
        <f t="shared" si="208"/>
        <v>tabletop games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12">
        <f t="shared" si="205"/>
        <v>41914.794942129629</v>
      </c>
      <c r="Q2239" s="12">
        <f t="shared" si="209"/>
        <v>41955.124305555553</v>
      </c>
      <c r="R2239" s="11">
        <f t="shared" si="206"/>
        <v>64.625635808748726</v>
      </c>
      <c r="S2239" t="str">
        <f t="shared" si="207"/>
        <v>games</v>
      </c>
      <c r="T2239" t="str">
        <f t="shared" si="208"/>
        <v>tabletop games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12">
        <f t="shared" si="205"/>
        <v>42774.41337962963</v>
      </c>
      <c r="Q2240" s="12">
        <f t="shared" si="209"/>
        <v>42804.41337962963</v>
      </c>
      <c r="R2240" s="11">
        <f t="shared" si="206"/>
        <v>69.569620253164558</v>
      </c>
      <c r="S2240" t="str">
        <f t="shared" si="207"/>
        <v>games</v>
      </c>
      <c r="T2240" t="str">
        <f t="shared" si="208"/>
        <v>tabletop games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12">
        <f t="shared" si="205"/>
        <v>41572.750162037039</v>
      </c>
      <c r="Q2241" s="12">
        <f t="shared" si="209"/>
        <v>41608.959722222222</v>
      </c>
      <c r="R2241" s="11">
        <f t="shared" si="206"/>
        <v>75.133028169014082</v>
      </c>
      <c r="S2241" t="str">
        <f t="shared" si="207"/>
        <v>games</v>
      </c>
      <c r="T2241" t="str">
        <f t="shared" si="208"/>
        <v>tabletop games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12">
        <f t="shared" si="205"/>
        <v>42452.617407407401</v>
      </c>
      <c r="Q2242" s="12">
        <f t="shared" si="209"/>
        <v>42482.617407407401</v>
      </c>
      <c r="R2242" s="11">
        <f t="shared" si="206"/>
        <v>140.97916666666666</v>
      </c>
      <c r="S2242" t="str">
        <f t="shared" si="207"/>
        <v>games</v>
      </c>
      <c r="T2242" t="str">
        <f t="shared" si="208"/>
        <v>tabletop games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((E2243/D2243)*100)</f>
        <v>806.4</v>
      </c>
      <c r="P2243" s="12">
        <f t="shared" ref="P2243:P2306" si="211">(((J2243/60)/60)/24)+DATE(1970,1,1)+(-5/24)</f>
        <v>42766.619212962956</v>
      </c>
      <c r="Q2243" s="12">
        <f t="shared" si="209"/>
        <v>42796.619212962956</v>
      </c>
      <c r="R2243" s="11">
        <f t="shared" ref="R2243:R2306" si="212">IFERROR(E2243/L2243,0)</f>
        <v>49.472392638036808</v>
      </c>
      <c r="S2243" t="str">
        <f t="shared" ref="S2243:S2306" si="213">LEFT(N2243, SEARCH("/",N2243,1)-1)</f>
        <v>games</v>
      </c>
      <c r="T2243" t="str">
        <f t="shared" ref="T2243:T2306" si="214">RIGHT(N2243,LEN(N2243)-SEARCH("/",N2243))</f>
        <v>tabletop games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12">
        <f t="shared" si="211"/>
        <v>41569.367280092592</v>
      </c>
      <c r="Q2244" s="12">
        <f t="shared" ref="Q2244:Q2307" si="215">(((I2244/60)/60)/24)+DATE(1970,1,1)+(-5/24)</f>
        <v>41604.91805555555</v>
      </c>
      <c r="R2244" s="11">
        <f t="shared" si="212"/>
        <v>53.865251485148519</v>
      </c>
      <c r="S2244" t="str">
        <f t="shared" si="213"/>
        <v>games</v>
      </c>
      <c r="T2244" t="str">
        <f t="shared" si="214"/>
        <v>tabletop games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12">
        <f t="shared" si="211"/>
        <v>42800.542708333327</v>
      </c>
      <c r="Q2245" s="12">
        <f t="shared" si="215"/>
        <v>42806.916666666664</v>
      </c>
      <c r="R2245" s="11">
        <f t="shared" si="212"/>
        <v>4.5712530712530715</v>
      </c>
      <c r="S2245" t="str">
        <f t="shared" si="213"/>
        <v>games</v>
      </c>
      <c r="T2245" t="str">
        <f t="shared" si="214"/>
        <v>tabletop games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12">
        <f t="shared" si="211"/>
        <v>42647.610486111109</v>
      </c>
      <c r="Q2246" s="12">
        <f t="shared" si="215"/>
        <v>42659.645833333336</v>
      </c>
      <c r="R2246" s="11">
        <f t="shared" si="212"/>
        <v>65.00344827586207</v>
      </c>
      <c r="S2246" t="str">
        <f t="shared" si="213"/>
        <v>games</v>
      </c>
      <c r="T2246" t="str">
        <f t="shared" si="214"/>
        <v>tabletop games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12">
        <f t="shared" si="211"/>
        <v>41660.500196759262</v>
      </c>
      <c r="Q2247" s="12">
        <f t="shared" si="215"/>
        <v>41691.541666666664</v>
      </c>
      <c r="R2247" s="11">
        <f t="shared" si="212"/>
        <v>53.475252525252522</v>
      </c>
      <c r="S2247" t="str">
        <f t="shared" si="213"/>
        <v>games</v>
      </c>
      <c r="T2247" t="str">
        <f t="shared" si="214"/>
        <v>tabletop games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12">
        <f t="shared" si="211"/>
        <v>42221.583449074074</v>
      </c>
      <c r="Q2248" s="12">
        <f t="shared" si="215"/>
        <v>42251.583449074074</v>
      </c>
      <c r="R2248" s="11">
        <f t="shared" si="212"/>
        <v>43.912280701754383</v>
      </c>
      <c r="S2248" t="str">
        <f t="shared" si="213"/>
        <v>games</v>
      </c>
      <c r="T2248" t="str">
        <f t="shared" si="214"/>
        <v>tabletop games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12">
        <f t="shared" si="211"/>
        <v>42200.457928240743</v>
      </c>
      <c r="Q2249" s="12">
        <f t="shared" si="215"/>
        <v>42214.457928240743</v>
      </c>
      <c r="R2249" s="11">
        <f t="shared" si="212"/>
        <v>50.852631578947367</v>
      </c>
      <c r="S2249" t="str">
        <f t="shared" si="213"/>
        <v>games</v>
      </c>
      <c r="T2249" t="str">
        <f t="shared" si="214"/>
        <v>tabletop games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12">
        <f t="shared" si="211"/>
        <v>42688.667569444442</v>
      </c>
      <c r="Q2250" s="12">
        <f t="shared" si="215"/>
        <v>42718.667569444442</v>
      </c>
      <c r="R2250" s="11">
        <f t="shared" si="212"/>
        <v>58.6328125</v>
      </c>
      <c r="S2250" t="str">
        <f t="shared" si="213"/>
        <v>games</v>
      </c>
      <c r="T2250" t="str">
        <f t="shared" si="214"/>
        <v>tabletop games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12">
        <f t="shared" si="211"/>
        <v>41336.494965277772</v>
      </c>
      <c r="Q2251" s="12">
        <f t="shared" si="215"/>
        <v>41366.453298611108</v>
      </c>
      <c r="R2251" s="11">
        <f t="shared" si="212"/>
        <v>32.81666666666667</v>
      </c>
      <c r="S2251" t="str">
        <f t="shared" si="213"/>
        <v>games</v>
      </c>
      <c r="T2251" t="str">
        <f t="shared" si="214"/>
        <v>tabletop games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12">
        <f t="shared" si="211"/>
        <v>42676.7971412037</v>
      </c>
      <c r="Q2252" s="12">
        <f t="shared" si="215"/>
        <v>42706.838807870365</v>
      </c>
      <c r="R2252" s="11">
        <f t="shared" si="212"/>
        <v>426.93169877408059</v>
      </c>
      <c r="S2252" t="str">
        <f t="shared" si="213"/>
        <v>games</v>
      </c>
      <c r="T2252" t="str">
        <f t="shared" si="214"/>
        <v>tabletop games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12">
        <f t="shared" si="211"/>
        <v>41846.137465277774</v>
      </c>
      <c r="Q2253" s="12">
        <f t="shared" si="215"/>
        <v>41867.137465277774</v>
      </c>
      <c r="R2253" s="11">
        <f t="shared" si="212"/>
        <v>23.808729166666669</v>
      </c>
      <c r="S2253" t="str">
        <f t="shared" si="213"/>
        <v>games</v>
      </c>
      <c r="T2253" t="str">
        <f t="shared" si="214"/>
        <v>tabletop games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12">
        <f t="shared" si="211"/>
        <v>42573.119652777772</v>
      </c>
      <c r="Q2254" s="12">
        <f t="shared" si="215"/>
        <v>42588.119652777772</v>
      </c>
      <c r="R2254" s="11">
        <f t="shared" si="212"/>
        <v>98.413654618473899</v>
      </c>
      <c r="S2254" t="str">
        <f t="shared" si="213"/>
        <v>games</v>
      </c>
      <c r="T2254" t="str">
        <f t="shared" si="214"/>
        <v>tabletop games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12">
        <f t="shared" si="211"/>
        <v>42296.422997685186</v>
      </c>
      <c r="Q2255" s="12">
        <f t="shared" si="215"/>
        <v>42326.46466435185</v>
      </c>
      <c r="R2255" s="11">
        <f t="shared" si="212"/>
        <v>107.32142857142857</v>
      </c>
      <c r="S2255" t="str">
        <f t="shared" si="213"/>
        <v>games</v>
      </c>
      <c r="T2255" t="str">
        <f t="shared" si="214"/>
        <v>tabletop games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12">
        <f t="shared" si="211"/>
        <v>42752.439444444441</v>
      </c>
      <c r="Q2256" s="12">
        <f t="shared" si="215"/>
        <v>42759.439444444441</v>
      </c>
      <c r="R2256" s="11">
        <f t="shared" si="212"/>
        <v>11.67005076142132</v>
      </c>
      <c r="S2256" t="str">
        <f t="shared" si="213"/>
        <v>games</v>
      </c>
      <c r="T2256" t="str">
        <f t="shared" si="214"/>
        <v>tabletop games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12">
        <f t="shared" si="211"/>
        <v>42467.743645833332</v>
      </c>
      <c r="Q2257" s="12">
        <f t="shared" si="215"/>
        <v>42497.743645833332</v>
      </c>
      <c r="R2257" s="11">
        <f t="shared" si="212"/>
        <v>41.782287822878232</v>
      </c>
      <c r="S2257" t="str">
        <f t="shared" si="213"/>
        <v>games</v>
      </c>
      <c r="T2257" t="str">
        <f t="shared" si="214"/>
        <v>tabletop games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12">
        <f t="shared" si="211"/>
        <v>42682.243587962956</v>
      </c>
      <c r="Q2258" s="12">
        <f t="shared" si="215"/>
        <v>42696.243587962956</v>
      </c>
      <c r="R2258" s="11">
        <f t="shared" si="212"/>
        <v>21.38</v>
      </c>
      <c r="S2258" t="str">
        <f t="shared" si="213"/>
        <v>games</v>
      </c>
      <c r="T2258" t="str">
        <f t="shared" si="214"/>
        <v>tabletop games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12">
        <f t="shared" si="211"/>
        <v>42505.728344907409</v>
      </c>
      <c r="Q2259" s="12">
        <f t="shared" si="215"/>
        <v>42540.749999999993</v>
      </c>
      <c r="R2259" s="11">
        <f t="shared" si="212"/>
        <v>94.103550295857985</v>
      </c>
      <c r="S2259" t="str">
        <f t="shared" si="213"/>
        <v>games</v>
      </c>
      <c r="T2259" t="str">
        <f t="shared" si="214"/>
        <v>tabletop games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12">
        <f t="shared" si="211"/>
        <v>42136.542673611104</v>
      </c>
      <c r="Q2260" s="12">
        <f t="shared" si="215"/>
        <v>42166.542673611104</v>
      </c>
      <c r="R2260" s="11">
        <f t="shared" si="212"/>
        <v>15.721951219512196</v>
      </c>
      <c r="S2260" t="str">
        <f t="shared" si="213"/>
        <v>games</v>
      </c>
      <c r="T2260" t="str">
        <f t="shared" si="214"/>
        <v>tabletop games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12">
        <f t="shared" si="211"/>
        <v>42702.59648148148</v>
      </c>
      <c r="Q2261" s="12">
        <f t="shared" si="215"/>
        <v>42712.59648148148</v>
      </c>
      <c r="R2261" s="11">
        <f t="shared" si="212"/>
        <v>90.635922330097088</v>
      </c>
      <c r="S2261" t="str">
        <f t="shared" si="213"/>
        <v>games</v>
      </c>
      <c r="T2261" t="str">
        <f t="shared" si="214"/>
        <v>tabletop games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12">
        <f t="shared" si="211"/>
        <v>41694.808449074073</v>
      </c>
      <c r="Q2262" s="12">
        <f t="shared" si="215"/>
        <v>41724.766782407409</v>
      </c>
      <c r="R2262" s="11">
        <f t="shared" si="212"/>
        <v>97.297619047619051</v>
      </c>
      <c r="S2262" t="str">
        <f t="shared" si="213"/>
        <v>games</v>
      </c>
      <c r="T2262" t="str">
        <f t="shared" si="214"/>
        <v>tabletop games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12">
        <f t="shared" si="211"/>
        <v>42759.516435185178</v>
      </c>
      <c r="Q2263" s="12">
        <f t="shared" si="215"/>
        <v>42780.516435185178</v>
      </c>
      <c r="R2263" s="11">
        <f t="shared" si="212"/>
        <v>37.11904761904762</v>
      </c>
      <c r="S2263" t="str">
        <f t="shared" si="213"/>
        <v>games</v>
      </c>
      <c r="T2263" t="str">
        <f t="shared" si="214"/>
        <v>tabletop games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12">
        <f t="shared" si="211"/>
        <v>41926.376828703702</v>
      </c>
      <c r="Q2264" s="12">
        <f t="shared" si="215"/>
        <v>41960.791666666664</v>
      </c>
      <c r="R2264" s="11">
        <f t="shared" si="212"/>
        <v>28.104972375690608</v>
      </c>
      <c r="S2264" t="str">
        <f t="shared" si="213"/>
        <v>games</v>
      </c>
      <c r="T2264" t="str">
        <f t="shared" si="214"/>
        <v>tabletop games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12">
        <f t="shared" si="211"/>
        <v>42014.623993055553</v>
      </c>
      <c r="Q2265" s="12">
        <f t="shared" si="215"/>
        <v>42035.623993055553</v>
      </c>
      <c r="R2265" s="11">
        <f t="shared" si="212"/>
        <v>144.43333333333334</v>
      </c>
      <c r="S2265" t="str">
        <f t="shared" si="213"/>
        <v>games</v>
      </c>
      <c r="T2265" t="str">
        <f t="shared" si="214"/>
        <v>tabletop games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12">
        <f t="shared" si="211"/>
        <v>42496.374004629623</v>
      </c>
      <c r="Q2266" s="12">
        <f t="shared" si="215"/>
        <v>42512.916666666664</v>
      </c>
      <c r="R2266" s="11">
        <f t="shared" si="212"/>
        <v>24.274157303370785</v>
      </c>
      <c r="S2266" t="str">
        <f t="shared" si="213"/>
        <v>games</v>
      </c>
      <c r="T2266" t="str">
        <f t="shared" si="214"/>
        <v>tabletop games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12">
        <f t="shared" si="211"/>
        <v>42689.644756944443</v>
      </c>
      <c r="Q2267" s="12">
        <f t="shared" si="215"/>
        <v>42696.644756944443</v>
      </c>
      <c r="R2267" s="11">
        <f t="shared" si="212"/>
        <v>35.117647058823529</v>
      </c>
      <c r="S2267" t="str">
        <f t="shared" si="213"/>
        <v>games</v>
      </c>
      <c r="T2267" t="str">
        <f t="shared" si="214"/>
        <v>tabletop games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12">
        <f t="shared" si="211"/>
        <v>42469.666574074072</v>
      </c>
      <c r="Q2268" s="12">
        <f t="shared" si="215"/>
        <v>42486.874999999993</v>
      </c>
      <c r="R2268" s="11">
        <f t="shared" si="212"/>
        <v>24.762886597938145</v>
      </c>
      <c r="S2268" t="str">
        <f t="shared" si="213"/>
        <v>games</v>
      </c>
      <c r="T2268" t="str">
        <f t="shared" si="214"/>
        <v>tabletop games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12">
        <f t="shared" si="211"/>
        <v>41968.621493055551</v>
      </c>
      <c r="Q2269" s="12">
        <f t="shared" si="215"/>
        <v>41993.833333333336</v>
      </c>
      <c r="R2269" s="11">
        <f t="shared" si="212"/>
        <v>188.37871287128712</v>
      </c>
      <c r="S2269" t="str">
        <f t="shared" si="213"/>
        <v>games</v>
      </c>
      <c r="T2269" t="str">
        <f t="shared" si="214"/>
        <v>tabletop games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12">
        <f t="shared" si="211"/>
        <v>42775.874016203699</v>
      </c>
      <c r="Q2270" s="12">
        <f t="shared" si="215"/>
        <v>42805.874016203699</v>
      </c>
      <c r="R2270" s="11">
        <f t="shared" si="212"/>
        <v>148.08247422680412</v>
      </c>
      <c r="S2270" t="str">
        <f t="shared" si="213"/>
        <v>games</v>
      </c>
      <c r="T2270" t="str">
        <f t="shared" si="214"/>
        <v>tabletop games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12">
        <f t="shared" si="211"/>
        <v>42776.496099537035</v>
      </c>
      <c r="Q2271" s="12">
        <f t="shared" si="215"/>
        <v>42800.999999999993</v>
      </c>
      <c r="R2271" s="11">
        <f t="shared" si="212"/>
        <v>49.934589800443462</v>
      </c>
      <c r="S2271" t="str">
        <f t="shared" si="213"/>
        <v>games</v>
      </c>
      <c r="T2271" t="str">
        <f t="shared" si="214"/>
        <v>tabletop games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12">
        <f t="shared" si="211"/>
        <v>42725.661030092589</v>
      </c>
      <c r="Q2272" s="12">
        <f t="shared" si="215"/>
        <v>42745.707638888889</v>
      </c>
      <c r="R2272" s="11">
        <f t="shared" si="212"/>
        <v>107.82155688622754</v>
      </c>
      <c r="S2272" t="str">
        <f t="shared" si="213"/>
        <v>games</v>
      </c>
      <c r="T2272" t="str">
        <f t="shared" si="214"/>
        <v>tabletop games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12">
        <f t="shared" si="211"/>
        <v>42683.791712962957</v>
      </c>
      <c r="Q2273" s="12">
        <f t="shared" si="215"/>
        <v>42713.791712962957</v>
      </c>
      <c r="R2273" s="11">
        <f t="shared" si="212"/>
        <v>42.63403614457831</v>
      </c>
      <c r="S2273" t="str">
        <f t="shared" si="213"/>
        <v>games</v>
      </c>
      <c r="T2273" t="str">
        <f t="shared" si="214"/>
        <v>tabletop games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12">
        <f t="shared" si="211"/>
        <v>42315.491157407399</v>
      </c>
      <c r="Q2274" s="12">
        <f t="shared" si="215"/>
        <v>42345.491157407399</v>
      </c>
      <c r="R2274" s="11">
        <f t="shared" si="212"/>
        <v>14.370762711864407</v>
      </c>
      <c r="S2274" t="str">
        <f t="shared" si="213"/>
        <v>games</v>
      </c>
      <c r="T2274" t="str">
        <f t="shared" si="214"/>
        <v>tabletop games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12">
        <f t="shared" si="211"/>
        <v>42781.340763888882</v>
      </c>
      <c r="Q2275" s="12">
        <f t="shared" si="215"/>
        <v>42806.299097222225</v>
      </c>
      <c r="R2275" s="11">
        <f t="shared" si="212"/>
        <v>37.476190476190474</v>
      </c>
      <c r="S2275" t="str">
        <f t="shared" si="213"/>
        <v>games</v>
      </c>
      <c r="T2275" t="str">
        <f t="shared" si="214"/>
        <v>tabletop games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12">
        <f t="shared" si="211"/>
        <v>41663.292326388888</v>
      </c>
      <c r="Q2276" s="12">
        <f t="shared" si="215"/>
        <v>41693.292326388888</v>
      </c>
      <c r="R2276" s="11">
        <f t="shared" si="212"/>
        <v>30.202020202020201</v>
      </c>
      <c r="S2276" t="str">
        <f t="shared" si="213"/>
        <v>games</v>
      </c>
      <c r="T2276" t="str">
        <f t="shared" si="214"/>
        <v>tabletop games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12">
        <f t="shared" si="211"/>
        <v>41965.408321759263</v>
      </c>
      <c r="Q2277" s="12">
        <f t="shared" si="215"/>
        <v>41995.408321759263</v>
      </c>
      <c r="R2277" s="11">
        <f t="shared" si="212"/>
        <v>33.550632911392405</v>
      </c>
      <c r="S2277" t="str">
        <f t="shared" si="213"/>
        <v>games</v>
      </c>
      <c r="T2277" t="str">
        <f t="shared" si="214"/>
        <v>tabletop games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12">
        <f t="shared" si="211"/>
        <v>41614.443159722221</v>
      </c>
      <c r="Q2278" s="12">
        <f t="shared" si="215"/>
        <v>41644.443159722221</v>
      </c>
      <c r="R2278" s="11">
        <f t="shared" si="212"/>
        <v>64.74666666666667</v>
      </c>
      <c r="S2278" t="str">
        <f t="shared" si="213"/>
        <v>games</v>
      </c>
      <c r="T2278" t="str">
        <f t="shared" si="214"/>
        <v>tabletop games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12">
        <f t="shared" si="211"/>
        <v>40936.470173611109</v>
      </c>
      <c r="Q2279" s="12">
        <f t="shared" si="215"/>
        <v>40966.470173611109</v>
      </c>
      <c r="R2279" s="11">
        <f t="shared" si="212"/>
        <v>57.932367149758456</v>
      </c>
      <c r="S2279" t="str">
        <f t="shared" si="213"/>
        <v>games</v>
      </c>
      <c r="T2279" t="str">
        <f t="shared" si="214"/>
        <v>tabletop games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12">
        <f t="shared" si="211"/>
        <v>42338.500775462955</v>
      </c>
      <c r="Q2280" s="12">
        <f t="shared" si="215"/>
        <v>42372.749305555553</v>
      </c>
      <c r="R2280" s="11">
        <f t="shared" si="212"/>
        <v>53.078431372549019</v>
      </c>
      <c r="S2280" t="str">
        <f t="shared" si="213"/>
        <v>games</v>
      </c>
      <c r="T2280" t="str">
        <f t="shared" si="214"/>
        <v>tabletop games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12">
        <f t="shared" si="211"/>
        <v>42020.598368055551</v>
      </c>
      <c r="Q2281" s="12">
        <f t="shared" si="215"/>
        <v>42038.958333333336</v>
      </c>
      <c r="R2281" s="11">
        <f t="shared" si="212"/>
        <v>48.0625</v>
      </c>
      <c r="S2281" t="str">
        <f t="shared" si="213"/>
        <v>games</v>
      </c>
      <c r="T2281" t="str">
        <f t="shared" si="214"/>
        <v>tabletop games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12">
        <f t="shared" si="211"/>
        <v>42234.416562499995</v>
      </c>
      <c r="Q2282" s="12">
        <f t="shared" si="215"/>
        <v>42264.416562499995</v>
      </c>
      <c r="R2282" s="11">
        <f t="shared" si="212"/>
        <v>82.396874999999994</v>
      </c>
      <c r="S2282" t="str">
        <f t="shared" si="213"/>
        <v>games</v>
      </c>
      <c r="T2282" t="str">
        <f t="shared" si="214"/>
        <v>tabletop games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12">
        <f t="shared" si="211"/>
        <v>40687.077511574069</v>
      </c>
      <c r="Q2283" s="12">
        <f t="shared" si="215"/>
        <v>40749.076388888883</v>
      </c>
      <c r="R2283" s="11">
        <f t="shared" si="212"/>
        <v>50.454545454545453</v>
      </c>
      <c r="S2283" t="str">
        <f t="shared" si="213"/>
        <v>music</v>
      </c>
      <c r="T2283" t="str">
        <f t="shared" si="214"/>
        <v>rock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12">
        <f t="shared" si="211"/>
        <v>42322.966273148144</v>
      </c>
      <c r="Q2284" s="12">
        <f t="shared" si="215"/>
        <v>42382.966273148144</v>
      </c>
      <c r="R2284" s="11">
        <f t="shared" si="212"/>
        <v>115.83333333333333</v>
      </c>
      <c r="S2284" t="str">
        <f t="shared" si="213"/>
        <v>music</v>
      </c>
      <c r="T2284" t="str">
        <f t="shared" si="214"/>
        <v>rock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12">
        <f t="shared" si="211"/>
        <v>40977.916712962957</v>
      </c>
      <c r="Q2285" s="12">
        <f t="shared" si="215"/>
        <v>41037.875046296293</v>
      </c>
      <c r="R2285" s="11">
        <f t="shared" si="212"/>
        <v>63.03458333333333</v>
      </c>
      <c r="S2285" t="str">
        <f t="shared" si="213"/>
        <v>music</v>
      </c>
      <c r="T2285" t="str">
        <f t="shared" si="214"/>
        <v>rock</v>
      </c>
    </row>
    <row r="2286" spans="1:2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12">
        <f t="shared" si="211"/>
        <v>40585.588483796295</v>
      </c>
      <c r="Q2286" s="12">
        <f t="shared" si="215"/>
        <v>40613.958333333328</v>
      </c>
      <c r="R2286" s="11">
        <f t="shared" si="212"/>
        <v>108.02152542372882</v>
      </c>
      <c r="S2286" t="str">
        <f t="shared" si="213"/>
        <v>music</v>
      </c>
      <c r="T2286" t="str">
        <f t="shared" si="214"/>
        <v>rock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12">
        <f t="shared" si="211"/>
        <v>41058.977349537032</v>
      </c>
      <c r="Q2287" s="12">
        <f t="shared" si="215"/>
        <v>41088.977349537032</v>
      </c>
      <c r="R2287" s="11">
        <f t="shared" si="212"/>
        <v>46.088607594936711</v>
      </c>
      <c r="S2287" t="str">
        <f t="shared" si="213"/>
        <v>music</v>
      </c>
      <c r="T2287" t="str">
        <f t="shared" si="214"/>
        <v>rock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12">
        <f t="shared" si="211"/>
        <v>41494.755254629628</v>
      </c>
      <c r="Q2288" s="12">
        <f t="shared" si="215"/>
        <v>41522.957638888889</v>
      </c>
      <c r="R2288" s="11">
        <f t="shared" si="212"/>
        <v>107.21428571428571</v>
      </c>
      <c r="S2288" t="str">
        <f t="shared" si="213"/>
        <v>music</v>
      </c>
      <c r="T2288" t="str">
        <f t="shared" si="214"/>
        <v>rock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12">
        <f t="shared" si="211"/>
        <v>41792.459027777775</v>
      </c>
      <c r="Q2289" s="12">
        <f t="shared" si="215"/>
        <v>41813.459027777775</v>
      </c>
      <c r="R2289" s="11">
        <f t="shared" si="212"/>
        <v>50.9338679245283</v>
      </c>
      <c r="S2289" t="str">
        <f t="shared" si="213"/>
        <v>music</v>
      </c>
      <c r="T2289" t="str">
        <f t="shared" si="214"/>
        <v>rock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12">
        <f t="shared" si="211"/>
        <v>41067.619085648148</v>
      </c>
      <c r="Q2290" s="12">
        <f t="shared" si="215"/>
        <v>41086.541666666664</v>
      </c>
      <c r="R2290" s="11">
        <f t="shared" si="212"/>
        <v>40.04</v>
      </c>
      <c r="S2290" t="str">
        <f t="shared" si="213"/>
        <v>music</v>
      </c>
      <c r="T2290" t="str">
        <f t="shared" si="214"/>
        <v>rock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12">
        <f t="shared" si="211"/>
        <v>41571.790046296293</v>
      </c>
      <c r="Q2291" s="12">
        <f t="shared" si="215"/>
        <v>41614.765277777777</v>
      </c>
      <c r="R2291" s="11">
        <f t="shared" si="212"/>
        <v>64.44</v>
      </c>
      <c r="S2291" t="str">
        <f t="shared" si="213"/>
        <v>music</v>
      </c>
      <c r="T2291" t="str">
        <f t="shared" si="214"/>
        <v>rock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12">
        <f t="shared" si="211"/>
        <v>40070.045486111107</v>
      </c>
      <c r="Q2292" s="12">
        <f t="shared" si="215"/>
        <v>40148.5</v>
      </c>
      <c r="R2292" s="11">
        <f t="shared" si="212"/>
        <v>53.827586206896555</v>
      </c>
      <c r="S2292" t="str">
        <f t="shared" si="213"/>
        <v>music</v>
      </c>
      <c r="T2292" t="str">
        <f t="shared" si="214"/>
        <v>rock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12">
        <f t="shared" si="211"/>
        <v>40987.768726851849</v>
      </c>
      <c r="Q2293" s="12">
        <f t="shared" si="215"/>
        <v>41021.958333333328</v>
      </c>
      <c r="R2293" s="11">
        <f t="shared" si="212"/>
        <v>100.46511627906976</v>
      </c>
      <c r="S2293" t="str">
        <f t="shared" si="213"/>
        <v>music</v>
      </c>
      <c r="T2293" t="str">
        <f t="shared" si="214"/>
        <v>rock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12">
        <f t="shared" si="211"/>
        <v>40987.489305555551</v>
      </c>
      <c r="Q2294" s="12">
        <f t="shared" si="215"/>
        <v>41017.489305555551</v>
      </c>
      <c r="R2294" s="11">
        <f t="shared" si="212"/>
        <v>46.630652173913049</v>
      </c>
      <c r="S2294" t="str">
        <f t="shared" si="213"/>
        <v>music</v>
      </c>
      <c r="T2294" t="str">
        <f t="shared" si="214"/>
        <v>rock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12">
        <f t="shared" si="211"/>
        <v>41151.499988425923</v>
      </c>
      <c r="Q2295" s="12">
        <f t="shared" si="215"/>
        <v>41176.957638888889</v>
      </c>
      <c r="R2295" s="11">
        <f t="shared" si="212"/>
        <v>34.074074074074076</v>
      </c>
      <c r="S2295" t="str">
        <f t="shared" si="213"/>
        <v>music</v>
      </c>
      <c r="T2295" t="str">
        <f t="shared" si="214"/>
        <v>rock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12">
        <f t="shared" si="211"/>
        <v>41264.514814814815</v>
      </c>
      <c r="Q2296" s="12">
        <f t="shared" si="215"/>
        <v>41294.514814814815</v>
      </c>
      <c r="R2296" s="11">
        <f t="shared" si="212"/>
        <v>65.214642857142863</v>
      </c>
      <c r="S2296" t="str">
        <f t="shared" si="213"/>
        <v>music</v>
      </c>
      <c r="T2296" t="str">
        <f t="shared" si="214"/>
        <v>rock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12">
        <f t="shared" si="211"/>
        <v>41270.746018518512</v>
      </c>
      <c r="Q2297" s="12">
        <f t="shared" si="215"/>
        <v>41300.746018518512</v>
      </c>
      <c r="R2297" s="11">
        <f t="shared" si="212"/>
        <v>44.205882352941174</v>
      </c>
      <c r="S2297" t="str">
        <f t="shared" si="213"/>
        <v>music</v>
      </c>
      <c r="T2297" t="str">
        <f t="shared" si="214"/>
        <v>rock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12">
        <f t="shared" si="211"/>
        <v>40927.52344907407</v>
      </c>
      <c r="Q2298" s="12">
        <f t="shared" si="215"/>
        <v>40962.52344907407</v>
      </c>
      <c r="R2298" s="11">
        <f t="shared" si="212"/>
        <v>71.965517241379317</v>
      </c>
      <c r="S2298" t="str">
        <f t="shared" si="213"/>
        <v>music</v>
      </c>
      <c r="T2298" t="str">
        <f t="shared" si="214"/>
        <v>rock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12">
        <f t="shared" si="211"/>
        <v>40947.83390046296</v>
      </c>
      <c r="Q2299" s="12">
        <f t="shared" si="215"/>
        <v>40981.957638888889</v>
      </c>
      <c r="R2299" s="11">
        <f t="shared" si="212"/>
        <v>52.94736842105263</v>
      </c>
      <c r="S2299" t="str">
        <f t="shared" si="213"/>
        <v>music</v>
      </c>
      <c r="T2299" t="str">
        <f t="shared" si="214"/>
        <v>rock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12">
        <f t="shared" si="211"/>
        <v>41694.632326388884</v>
      </c>
      <c r="Q2300" s="12">
        <f t="shared" si="215"/>
        <v>41724.59065972222</v>
      </c>
      <c r="R2300" s="11">
        <f t="shared" si="212"/>
        <v>109.45138888888889</v>
      </c>
      <c r="S2300" t="str">
        <f t="shared" si="213"/>
        <v>music</v>
      </c>
      <c r="T2300" t="str">
        <f t="shared" si="214"/>
        <v>rock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12">
        <f t="shared" si="211"/>
        <v>40564.824178240735</v>
      </c>
      <c r="Q2301" s="12">
        <f t="shared" si="215"/>
        <v>40579.824178240735</v>
      </c>
      <c r="R2301" s="11">
        <f t="shared" si="212"/>
        <v>75.035714285714292</v>
      </c>
      <c r="S2301" t="str">
        <f t="shared" si="213"/>
        <v>music</v>
      </c>
      <c r="T2301" t="str">
        <f t="shared" si="214"/>
        <v>rock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12">
        <f t="shared" si="211"/>
        <v>41074.518703703703</v>
      </c>
      <c r="Q2302" s="12">
        <f t="shared" si="215"/>
        <v>41088.518703703703</v>
      </c>
      <c r="R2302" s="11">
        <f t="shared" si="212"/>
        <v>115.71428571428571</v>
      </c>
      <c r="S2302" t="str">
        <f t="shared" si="213"/>
        <v>music</v>
      </c>
      <c r="T2302" t="str">
        <f t="shared" si="214"/>
        <v>rock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12">
        <f t="shared" si="211"/>
        <v>41415.938611111109</v>
      </c>
      <c r="Q2303" s="12">
        <f t="shared" si="215"/>
        <v>41445.938611111109</v>
      </c>
      <c r="R2303" s="11">
        <f t="shared" si="212"/>
        <v>31.659810426540286</v>
      </c>
      <c r="S2303" t="str">
        <f t="shared" si="213"/>
        <v>music</v>
      </c>
      <c r="T2303" t="str">
        <f t="shared" si="214"/>
        <v>indie rock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12">
        <f t="shared" si="211"/>
        <v>41605.660115740735</v>
      </c>
      <c r="Q2304" s="12">
        <f t="shared" si="215"/>
        <v>41639.083333333328</v>
      </c>
      <c r="R2304" s="11">
        <f t="shared" si="212"/>
        <v>46.176470588235297</v>
      </c>
      <c r="S2304" t="str">
        <f t="shared" si="213"/>
        <v>music</v>
      </c>
      <c r="T2304" t="str">
        <f t="shared" si="214"/>
        <v>indie rock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12">
        <f t="shared" si="211"/>
        <v>40849.902731481481</v>
      </c>
      <c r="Q2305" s="12">
        <f t="shared" si="215"/>
        <v>40889.944398148145</v>
      </c>
      <c r="R2305" s="11">
        <f t="shared" si="212"/>
        <v>68.481650485436887</v>
      </c>
      <c r="S2305" t="str">
        <f t="shared" si="213"/>
        <v>music</v>
      </c>
      <c r="T2305" t="str">
        <f t="shared" si="214"/>
        <v>indie rock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12">
        <f t="shared" si="211"/>
        <v>40502.607534722221</v>
      </c>
      <c r="Q2306" s="12">
        <f t="shared" si="215"/>
        <v>40543.999305555553</v>
      </c>
      <c r="R2306" s="11">
        <f t="shared" si="212"/>
        <v>53.469203539823013</v>
      </c>
      <c r="S2306" t="str">
        <f t="shared" si="213"/>
        <v>music</v>
      </c>
      <c r="T2306" t="str">
        <f t="shared" si="214"/>
        <v>indie rock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((E2307/D2307)*100)</f>
        <v>101.22777777777779</v>
      </c>
      <c r="P2307" s="12">
        <f t="shared" ref="P2307:P2370" si="217">(((J2307/60)/60)/24)+DATE(1970,1,1)+(-5/24)</f>
        <v>41834.486944444441</v>
      </c>
      <c r="Q2307" s="12">
        <f t="shared" si="215"/>
        <v>41859.541666666664</v>
      </c>
      <c r="R2307" s="11">
        <f t="shared" ref="R2307:R2370" si="218">IFERROR(E2307/L2307,0)</f>
        <v>109.10778443113773</v>
      </c>
      <c r="S2307" t="str">
        <f t="shared" ref="S2307:S2370" si="219">LEFT(N2307, SEARCH("/",N2307,1)-1)</f>
        <v>music</v>
      </c>
      <c r="T2307" t="str">
        <f t="shared" ref="T2307:T2370" si="220">RIGHT(N2307,LEN(N2307)-SEARCH("/",N2307))</f>
        <v>indie rock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12">
        <f t="shared" si="217"/>
        <v>40947.959826388884</v>
      </c>
      <c r="Q2308" s="12">
        <f t="shared" ref="Q2308:Q2371" si="221">(((I2308/60)/60)/24)+DATE(1970,1,1)+(-5/24)</f>
        <v>40977.959826388884</v>
      </c>
      <c r="R2308" s="11">
        <f t="shared" si="218"/>
        <v>51.185616438356163</v>
      </c>
      <c r="S2308" t="str">
        <f t="shared" si="219"/>
        <v>music</v>
      </c>
      <c r="T2308" t="str">
        <f t="shared" si="220"/>
        <v>indie rock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12">
        <f t="shared" si="217"/>
        <v>41004.594131944439</v>
      </c>
      <c r="Q2309" s="12">
        <f t="shared" si="221"/>
        <v>41034.59407407407</v>
      </c>
      <c r="R2309" s="11">
        <f t="shared" si="218"/>
        <v>27.936800000000002</v>
      </c>
      <c r="S2309" t="str">
        <f t="shared" si="219"/>
        <v>music</v>
      </c>
      <c r="T2309" t="str">
        <f t="shared" si="220"/>
        <v>indie rock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12">
        <f t="shared" si="217"/>
        <v>41851.754583333335</v>
      </c>
      <c r="Q2310" s="12">
        <f t="shared" si="221"/>
        <v>41879.833333333328</v>
      </c>
      <c r="R2310" s="11">
        <f t="shared" si="218"/>
        <v>82.496921824104234</v>
      </c>
      <c r="S2310" t="str">
        <f t="shared" si="219"/>
        <v>music</v>
      </c>
      <c r="T2310" t="str">
        <f t="shared" si="220"/>
        <v>indie rock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12">
        <f t="shared" si="217"/>
        <v>41307.779363425921</v>
      </c>
      <c r="Q2311" s="12">
        <f t="shared" si="221"/>
        <v>41342.779363425921</v>
      </c>
      <c r="R2311" s="11">
        <f t="shared" si="218"/>
        <v>59.817476635514019</v>
      </c>
      <c r="S2311" t="str">
        <f t="shared" si="219"/>
        <v>music</v>
      </c>
      <c r="T2311" t="str">
        <f t="shared" si="220"/>
        <v>indie rock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12">
        <f t="shared" si="217"/>
        <v>41324.585821759254</v>
      </c>
      <c r="Q2312" s="12">
        <f t="shared" si="221"/>
        <v>41354.54415509259</v>
      </c>
      <c r="R2312" s="11">
        <f t="shared" si="218"/>
        <v>64.816470588235291</v>
      </c>
      <c r="S2312" t="str">
        <f t="shared" si="219"/>
        <v>music</v>
      </c>
      <c r="T2312" t="str">
        <f t="shared" si="220"/>
        <v>indie rock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12">
        <f t="shared" si="217"/>
        <v>41735.796168981477</v>
      </c>
      <c r="Q2313" s="12">
        <f t="shared" si="221"/>
        <v>41765.796168981477</v>
      </c>
      <c r="R2313" s="11">
        <f t="shared" si="218"/>
        <v>90.09615384615384</v>
      </c>
      <c r="S2313" t="str">
        <f t="shared" si="219"/>
        <v>music</v>
      </c>
      <c r="T2313" t="str">
        <f t="shared" si="220"/>
        <v>indie rock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12">
        <f t="shared" si="217"/>
        <v>41716.424513888887</v>
      </c>
      <c r="Q2314" s="12">
        <f t="shared" si="221"/>
        <v>41747.75</v>
      </c>
      <c r="R2314" s="11">
        <f t="shared" si="218"/>
        <v>40.962025316455694</v>
      </c>
      <c r="S2314" t="str">
        <f t="shared" si="219"/>
        <v>music</v>
      </c>
      <c r="T2314" t="str">
        <f t="shared" si="220"/>
        <v>indie rock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12">
        <f t="shared" si="217"/>
        <v>41002.750300925924</v>
      </c>
      <c r="Q2315" s="12">
        <f t="shared" si="221"/>
        <v>41032.750300925924</v>
      </c>
      <c r="R2315" s="11">
        <f t="shared" si="218"/>
        <v>56.000127388535034</v>
      </c>
      <c r="S2315" t="str">
        <f t="shared" si="219"/>
        <v>music</v>
      </c>
      <c r="T2315" t="str">
        <f t="shared" si="220"/>
        <v>indie rock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12">
        <f t="shared" si="217"/>
        <v>41037.343252314815</v>
      </c>
      <c r="Q2316" s="12">
        <f t="shared" si="221"/>
        <v>41067.343252314815</v>
      </c>
      <c r="R2316" s="11">
        <f t="shared" si="218"/>
        <v>37.672800000000002</v>
      </c>
      <c r="S2316" t="str">
        <f t="shared" si="219"/>
        <v>music</v>
      </c>
      <c r="T2316" t="str">
        <f t="shared" si="220"/>
        <v>indie rock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12">
        <f t="shared" si="217"/>
        <v>41004.517858796295</v>
      </c>
      <c r="Q2317" s="12">
        <f t="shared" si="221"/>
        <v>41034.517858796295</v>
      </c>
      <c r="R2317" s="11">
        <f t="shared" si="218"/>
        <v>40.078125</v>
      </c>
      <c r="S2317" t="str">
        <f t="shared" si="219"/>
        <v>music</v>
      </c>
      <c r="T2317" t="str">
        <f t="shared" si="220"/>
        <v>indie rock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12">
        <f t="shared" si="217"/>
        <v>40079.516782407409</v>
      </c>
      <c r="Q2318" s="12">
        <f t="shared" si="221"/>
        <v>40156.558333333334</v>
      </c>
      <c r="R2318" s="11">
        <f t="shared" si="218"/>
        <v>78.031999999999996</v>
      </c>
      <c r="S2318" t="str">
        <f t="shared" si="219"/>
        <v>music</v>
      </c>
      <c r="T2318" t="str">
        <f t="shared" si="220"/>
        <v>indie rock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12">
        <f t="shared" si="217"/>
        <v>40192.33390046296</v>
      </c>
      <c r="Q2319" s="12">
        <f t="shared" si="221"/>
        <v>40224</v>
      </c>
      <c r="R2319" s="11">
        <f t="shared" si="218"/>
        <v>18.90909090909091</v>
      </c>
      <c r="S2319" t="str">
        <f t="shared" si="219"/>
        <v>music</v>
      </c>
      <c r="T2319" t="str">
        <f t="shared" si="220"/>
        <v>indie rock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12">
        <f t="shared" si="217"/>
        <v>40050.435347222221</v>
      </c>
      <c r="Q2320" s="12">
        <f t="shared" si="221"/>
        <v>40081.957638888889</v>
      </c>
      <c r="R2320" s="11">
        <f t="shared" si="218"/>
        <v>37.134969325153371</v>
      </c>
      <c r="S2320" t="str">
        <f t="shared" si="219"/>
        <v>music</v>
      </c>
      <c r="T2320" t="str">
        <f t="shared" si="220"/>
        <v>indie rock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12">
        <f t="shared" si="217"/>
        <v>41592.873668981476</v>
      </c>
      <c r="Q2321" s="12">
        <f t="shared" si="221"/>
        <v>41622.873668981476</v>
      </c>
      <c r="R2321" s="11">
        <f t="shared" si="218"/>
        <v>41.961038961038959</v>
      </c>
      <c r="S2321" t="str">
        <f t="shared" si="219"/>
        <v>music</v>
      </c>
      <c r="T2321" t="str">
        <f t="shared" si="220"/>
        <v>indie rock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12">
        <f t="shared" si="217"/>
        <v>41696.608796296292</v>
      </c>
      <c r="Q2322" s="12">
        <f t="shared" si="221"/>
        <v>41731.567129629628</v>
      </c>
      <c r="R2322" s="11">
        <f t="shared" si="218"/>
        <v>61.044943820224717</v>
      </c>
      <c r="S2322" t="str">
        <f t="shared" si="219"/>
        <v>music</v>
      </c>
      <c r="T2322" t="str">
        <f t="shared" si="220"/>
        <v>indie rock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12">
        <f t="shared" si="217"/>
        <v>42799.052094907405</v>
      </c>
      <c r="Q2323" s="12">
        <f t="shared" si="221"/>
        <v>42829.010428240734</v>
      </c>
      <c r="R2323" s="11">
        <f t="shared" si="218"/>
        <v>64.53125</v>
      </c>
      <c r="S2323" t="str">
        <f t="shared" si="219"/>
        <v>food</v>
      </c>
      <c r="T2323" t="str">
        <f t="shared" si="220"/>
        <v>small batch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12">
        <f t="shared" si="217"/>
        <v>42804.687141203707</v>
      </c>
      <c r="Q2324" s="12">
        <f t="shared" si="221"/>
        <v>42834.645474537036</v>
      </c>
      <c r="R2324" s="11">
        <f t="shared" si="218"/>
        <v>21.25</v>
      </c>
      <c r="S2324" t="str">
        <f t="shared" si="219"/>
        <v>food</v>
      </c>
      <c r="T2324" t="str">
        <f t="shared" si="220"/>
        <v>small batch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12">
        <f t="shared" si="217"/>
        <v>42807.54684027777</v>
      </c>
      <c r="Q2325" s="12">
        <f t="shared" si="221"/>
        <v>42814.54684027777</v>
      </c>
      <c r="R2325" s="11">
        <f t="shared" si="218"/>
        <v>30</v>
      </c>
      <c r="S2325" t="str">
        <f t="shared" si="219"/>
        <v>food</v>
      </c>
      <c r="T2325" t="str">
        <f t="shared" si="220"/>
        <v>small batch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12">
        <f t="shared" si="217"/>
        <v>42790.67690972222</v>
      </c>
      <c r="Q2326" s="12">
        <f t="shared" si="221"/>
        <v>42820.635243055549</v>
      </c>
      <c r="R2326" s="11">
        <f t="shared" si="218"/>
        <v>25.491803278688526</v>
      </c>
      <c r="S2326" t="str">
        <f t="shared" si="219"/>
        <v>food</v>
      </c>
      <c r="T2326" t="str">
        <f t="shared" si="220"/>
        <v>small batch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12">
        <f t="shared" si="217"/>
        <v>42793.814016203702</v>
      </c>
      <c r="Q2327" s="12">
        <f t="shared" si="221"/>
        <v>42823.772349537037</v>
      </c>
      <c r="R2327" s="11">
        <f t="shared" si="218"/>
        <v>11.428571428571429</v>
      </c>
      <c r="S2327" t="str">
        <f t="shared" si="219"/>
        <v>food</v>
      </c>
      <c r="T2327" t="str">
        <f t="shared" si="220"/>
        <v>small batch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12">
        <f t="shared" si="217"/>
        <v>42803.825787037036</v>
      </c>
      <c r="Q2328" s="12">
        <f t="shared" si="221"/>
        <v>42855.499999999993</v>
      </c>
      <c r="R2328" s="11">
        <f t="shared" si="218"/>
        <v>108</v>
      </c>
      <c r="S2328" t="str">
        <f t="shared" si="219"/>
        <v>food</v>
      </c>
      <c r="T2328" t="str">
        <f t="shared" si="220"/>
        <v>small batch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12">
        <f t="shared" si="217"/>
        <v>41842.708796296298</v>
      </c>
      <c r="Q2329" s="12">
        <f t="shared" si="221"/>
        <v>41877.708796296298</v>
      </c>
      <c r="R2329" s="11">
        <f t="shared" si="218"/>
        <v>54.883162444113267</v>
      </c>
      <c r="S2329" t="str">
        <f t="shared" si="219"/>
        <v>food</v>
      </c>
      <c r="T2329" t="str">
        <f t="shared" si="220"/>
        <v>small batch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12">
        <f t="shared" si="217"/>
        <v>42139.573344907411</v>
      </c>
      <c r="Q2330" s="12">
        <f t="shared" si="221"/>
        <v>42169.573344907411</v>
      </c>
      <c r="R2330" s="11">
        <f t="shared" si="218"/>
        <v>47.383612662942269</v>
      </c>
      <c r="S2330" t="str">
        <f t="shared" si="219"/>
        <v>food</v>
      </c>
      <c r="T2330" t="str">
        <f t="shared" si="220"/>
        <v>small batch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12">
        <f t="shared" si="217"/>
        <v>41807.416041666664</v>
      </c>
      <c r="Q2331" s="12">
        <f t="shared" si="221"/>
        <v>41837.416041666664</v>
      </c>
      <c r="R2331" s="11">
        <f t="shared" si="218"/>
        <v>211.84</v>
      </c>
      <c r="S2331" t="str">
        <f t="shared" si="219"/>
        <v>food</v>
      </c>
      <c r="T2331" t="str">
        <f t="shared" si="220"/>
        <v>small batch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12">
        <f t="shared" si="217"/>
        <v>42332.691469907404</v>
      </c>
      <c r="Q2332" s="12">
        <f t="shared" si="221"/>
        <v>42362.791666666664</v>
      </c>
      <c r="R2332" s="11">
        <f t="shared" si="218"/>
        <v>219.92638036809817</v>
      </c>
      <c r="S2332" t="str">
        <f t="shared" si="219"/>
        <v>food</v>
      </c>
      <c r="T2332" t="str">
        <f t="shared" si="220"/>
        <v>small batch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12">
        <f t="shared" si="217"/>
        <v>41838.797337962962</v>
      </c>
      <c r="Q2333" s="12">
        <f t="shared" si="221"/>
        <v>41868.797337962962</v>
      </c>
      <c r="R2333" s="11">
        <f t="shared" si="218"/>
        <v>40.795406360424032</v>
      </c>
      <c r="S2333" t="str">
        <f t="shared" si="219"/>
        <v>food</v>
      </c>
      <c r="T2333" t="str">
        <f t="shared" si="220"/>
        <v>small batch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12">
        <f t="shared" si="217"/>
        <v>42011.419803240737</v>
      </c>
      <c r="Q2334" s="12">
        <f t="shared" si="221"/>
        <v>42041.419803240737</v>
      </c>
      <c r="R2334" s="11">
        <f t="shared" si="218"/>
        <v>75.502840909090907</v>
      </c>
      <c r="S2334" t="str">
        <f t="shared" si="219"/>
        <v>food</v>
      </c>
      <c r="T2334" t="str">
        <f t="shared" si="220"/>
        <v>small batch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12">
        <f t="shared" si="217"/>
        <v>41767.442013888889</v>
      </c>
      <c r="Q2335" s="12">
        <f t="shared" si="221"/>
        <v>41788.534722222219</v>
      </c>
      <c r="R2335" s="11">
        <f t="shared" si="218"/>
        <v>13.542553191489361</v>
      </c>
      <c r="S2335" t="str">
        <f t="shared" si="219"/>
        <v>food</v>
      </c>
      <c r="T2335" t="str">
        <f t="shared" si="220"/>
        <v>small batch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12">
        <f t="shared" si="217"/>
        <v>41918.461782407401</v>
      </c>
      <c r="Q2336" s="12">
        <f t="shared" si="221"/>
        <v>41948.523611111108</v>
      </c>
      <c r="R2336" s="11">
        <f t="shared" si="218"/>
        <v>60.865671641791046</v>
      </c>
      <c r="S2336" t="str">
        <f t="shared" si="219"/>
        <v>food</v>
      </c>
      <c r="T2336" t="str">
        <f t="shared" si="220"/>
        <v>small batch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12">
        <f t="shared" si="217"/>
        <v>41771.363923611112</v>
      </c>
      <c r="Q2337" s="12">
        <f t="shared" si="221"/>
        <v>41801.363923611112</v>
      </c>
      <c r="R2337" s="11">
        <f t="shared" si="218"/>
        <v>115.69230769230769</v>
      </c>
      <c r="S2337" t="str">
        <f t="shared" si="219"/>
        <v>food</v>
      </c>
      <c r="T2337" t="str">
        <f t="shared" si="220"/>
        <v>small batch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12">
        <f t="shared" si="217"/>
        <v>41666.716377314813</v>
      </c>
      <c r="Q2338" s="12">
        <f t="shared" si="221"/>
        <v>41706.716377314813</v>
      </c>
      <c r="R2338" s="11">
        <f t="shared" si="218"/>
        <v>48.104623556581984</v>
      </c>
      <c r="S2338" t="str">
        <f t="shared" si="219"/>
        <v>food</v>
      </c>
      <c r="T2338" t="str">
        <f t="shared" si="220"/>
        <v>small batch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12">
        <f t="shared" si="217"/>
        <v>41786.432210648149</v>
      </c>
      <c r="Q2339" s="12">
        <f t="shared" si="221"/>
        <v>41816.432210648149</v>
      </c>
      <c r="R2339" s="11">
        <f t="shared" si="218"/>
        <v>74.184357541899445</v>
      </c>
      <c r="S2339" t="str">
        <f t="shared" si="219"/>
        <v>food</v>
      </c>
      <c r="T2339" t="str">
        <f t="shared" si="220"/>
        <v>small batch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12">
        <f t="shared" si="217"/>
        <v>41789.688472222217</v>
      </c>
      <c r="Q2340" s="12">
        <f t="shared" si="221"/>
        <v>41819.688472222217</v>
      </c>
      <c r="R2340" s="11">
        <f t="shared" si="218"/>
        <v>123.34552845528455</v>
      </c>
      <c r="S2340" t="str">
        <f t="shared" si="219"/>
        <v>food</v>
      </c>
      <c r="T2340" t="str">
        <f t="shared" si="220"/>
        <v>small batch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12">
        <f t="shared" si="217"/>
        <v>42692.591539351844</v>
      </c>
      <c r="Q2341" s="12">
        <f t="shared" si="221"/>
        <v>42723.124305555553</v>
      </c>
      <c r="R2341" s="11">
        <f t="shared" si="218"/>
        <v>66.623188405797094</v>
      </c>
      <c r="S2341" t="str">
        <f t="shared" si="219"/>
        <v>food</v>
      </c>
      <c r="T2341" t="str">
        <f t="shared" si="220"/>
        <v>small batch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12">
        <f t="shared" si="217"/>
        <v>42643.434467592589</v>
      </c>
      <c r="Q2342" s="12">
        <f t="shared" si="221"/>
        <v>42673.434467592589</v>
      </c>
      <c r="R2342" s="11">
        <f t="shared" si="218"/>
        <v>104.99007444168734</v>
      </c>
      <c r="S2342" t="str">
        <f t="shared" si="219"/>
        <v>food</v>
      </c>
      <c r="T2342" t="str">
        <f t="shared" si="220"/>
        <v>small batch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12">
        <f t="shared" si="217"/>
        <v>42167.605370370373</v>
      </c>
      <c r="Q2343" s="12">
        <f t="shared" si="221"/>
        <v>42197.605370370373</v>
      </c>
      <c r="R2343" s="11">
        <f t="shared" si="218"/>
        <v>0</v>
      </c>
      <c r="S2343" t="str">
        <f t="shared" si="219"/>
        <v>technology</v>
      </c>
      <c r="T2343" t="str">
        <f t="shared" si="220"/>
        <v>web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12">
        <f t="shared" si="217"/>
        <v>41897.49386574074</v>
      </c>
      <c r="Q2344" s="12">
        <f t="shared" si="221"/>
        <v>41918</v>
      </c>
      <c r="R2344" s="11">
        <f t="shared" si="218"/>
        <v>0</v>
      </c>
      <c r="S2344" t="str">
        <f t="shared" si="219"/>
        <v>technology</v>
      </c>
      <c r="T2344" t="str">
        <f t="shared" si="220"/>
        <v>web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12">
        <f t="shared" si="217"/>
        <v>42327.616956018515</v>
      </c>
      <c r="Q2345" s="12">
        <f t="shared" si="221"/>
        <v>42377.615972222215</v>
      </c>
      <c r="R2345" s="11">
        <f t="shared" si="218"/>
        <v>300</v>
      </c>
      <c r="S2345" t="str">
        <f t="shared" si="219"/>
        <v>technology</v>
      </c>
      <c r="T2345" t="str">
        <f t="shared" si="220"/>
        <v>web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12">
        <f t="shared" si="217"/>
        <v>42515.519317129627</v>
      </c>
      <c r="Q2346" s="12">
        <f t="shared" si="221"/>
        <v>42545.519317129627</v>
      </c>
      <c r="R2346" s="11">
        <f t="shared" si="218"/>
        <v>1</v>
      </c>
      <c r="S2346" t="str">
        <f t="shared" si="219"/>
        <v>technology</v>
      </c>
      <c r="T2346" t="str">
        <f t="shared" si="220"/>
        <v>web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12">
        <f t="shared" si="217"/>
        <v>42059.79347222222</v>
      </c>
      <c r="Q2347" s="12">
        <f t="shared" si="221"/>
        <v>42094.777083333327</v>
      </c>
      <c r="R2347" s="11">
        <f t="shared" si="218"/>
        <v>0</v>
      </c>
      <c r="S2347" t="str">
        <f t="shared" si="219"/>
        <v>technology</v>
      </c>
      <c r="T2347" t="str">
        <f t="shared" si="220"/>
        <v>web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12">
        <f t="shared" si="217"/>
        <v>42615.590636574074</v>
      </c>
      <c r="Q2348" s="12">
        <f t="shared" si="221"/>
        <v>42660.590636574074</v>
      </c>
      <c r="R2348" s="11">
        <f t="shared" si="218"/>
        <v>13</v>
      </c>
      <c r="S2348" t="str">
        <f t="shared" si="219"/>
        <v>technology</v>
      </c>
      <c r="T2348" t="str">
        <f t="shared" si="220"/>
        <v>web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12">
        <f t="shared" si="217"/>
        <v>42577.399027777778</v>
      </c>
      <c r="Q2349" s="12">
        <f t="shared" si="221"/>
        <v>42607.399027777778</v>
      </c>
      <c r="R2349" s="11">
        <f t="shared" si="218"/>
        <v>15</v>
      </c>
      <c r="S2349" t="str">
        <f t="shared" si="219"/>
        <v>technology</v>
      </c>
      <c r="T2349" t="str">
        <f t="shared" si="220"/>
        <v>web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12">
        <f t="shared" si="217"/>
        <v>42360.723819444444</v>
      </c>
      <c r="Q2350" s="12">
        <f t="shared" si="221"/>
        <v>42420.723819444444</v>
      </c>
      <c r="R2350" s="11">
        <f t="shared" si="218"/>
        <v>54</v>
      </c>
      <c r="S2350" t="str">
        <f t="shared" si="219"/>
        <v>technology</v>
      </c>
      <c r="T2350" t="str">
        <f t="shared" si="220"/>
        <v>web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12">
        <f t="shared" si="217"/>
        <v>42198.567453703705</v>
      </c>
      <c r="Q2351" s="12">
        <f t="shared" si="221"/>
        <v>42227.567453703705</v>
      </c>
      <c r="R2351" s="11">
        <f t="shared" si="218"/>
        <v>0</v>
      </c>
      <c r="S2351" t="str">
        <f t="shared" si="219"/>
        <v>technology</v>
      </c>
      <c r="T2351" t="str">
        <f t="shared" si="220"/>
        <v>web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12">
        <f t="shared" si="217"/>
        <v>42708.633912037032</v>
      </c>
      <c r="Q2352" s="12">
        <f t="shared" si="221"/>
        <v>42738.633912037032</v>
      </c>
      <c r="R2352" s="11">
        <f t="shared" si="218"/>
        <v>0</v>
      </c>
      <c r="S2352" t="str">
        <f t="shared" si="219"/>
        <v>technology</v>
      </c>
      <c r="T2352" t="str">
        <f t="shared" si="220"/>
        <v>web</v>
      </c>
    </row>
    <row r="2353" spans="1:2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12">
        <f t="shared" si="217"/>
        <v>42093.892812500002</v>
      </c>
      <c r="Q2353" s="12">
        <f t="shared" si="221"/>
        <v>42123.892812500002</v>
      </c>
      <c r="R2353" s="11">
        <f t="shared" si="218"/>
        <v>15.428571428571429</v>
      </c>
      <c r="S2353" t="str">
        <f t="shared" si="219"/>
        <v>technology</v>
      </c>
      <c r="T2353" t="str">
        <f t="shared" si="220"/>
        <v>web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12">
        <f t="shared" si="217"/>
        <v>42101.425370370365</v>
      </c>
      <c r="Q2354" s="12">
        <f t="shared" si="221"/>
        <v>42161.425370370365</v>
      </c>
      <c r="R2354" s="11">
        <f t="shared" si="218"/>
        <v>0</v>
      </c>
      <c r="S2354" t="str">
        <f t="shared" si="219"/>
        <v>technology</v>
      </c>
      <c r="T2354" t="str">
        <f t="shared" si="220"/>
        <v>web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12">
        <f t="shared" si="217"/>
        <v>42103.467847222222</v>
      </c>
      <c r="Q2355" s="12">
        <f t="shared" si="221"/>
        <v>42115.467847222222</v>
      </c>
      <c r="R2355" s="11">
        <f t="shared" si="218"/>
        <v>0</v>
      </c>
      <c r="S2355" t="str">
        <f t="shared" si="219"/>
        <v>technology</v>
      </c>
      <c r="T2355" t="str">
        <f t="shared" si="220"/>
        <v>web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12">
        <f t="shared" si="217"/>
        <v>41954.51458333333</v>
      </c>
      <c r="Q2356" s="12">
        <f t="shared" si="221"/>
        <v>42014.51458333333</v>
      </c>
      <c r="R2356" s="11">
        <f t="shared" si="218"/>
        <v>25</v>
      </c>
      <c r="S2356" t="str">
        <f t="shared" si="219"/>
        <v>technology</v>
      </c>
      <c r="T2356" t="str">
        <f t="shared" si="220"/>
        <v>web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12">
        <f t="shared" si="217"/>
        <v>42096.709907407399</v>
      </c>
      <c r="Q2357" s="12">
        <f t="shared" si="221"/>
        <v>42126.709907407399</v>
      </c>
      <c r="R2357" s="11">
        <f t="shared" si="218"/>
        <v>27.5</v>
      </c>
      <c r="S2357" t="str">
        <f t="shared" si="219"/>
        <v>technology</v>
      </c>
      <c r="T2357" t="str">
        <f t="shared" si="220"/>
        <v>web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12">
        <f t="shared" si="217"/>
        <v>42130.575277777774</v>
      </c>
      <c r="Q2358" s="12">
        <f t="shared" si="221"/>
        <v>42160.575277777774</v>
      </c>
      <c r="R2358" s="11">
        <f t="shared" si="218"/>
        <v>0</v>
      </c>
      <c r="S2358" t="str">
        <f t="shared" si="219"/>
        <v>technology</v>
      </c>
      <c r="T2358" t="str">
        <f t="shared" si="220"/>
        <v>web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12">
        <f t="shared" si="217"/>
        <v>42264.411782407398</v>
      </c>
      <c r="Q2359" s="12">
        <f t="shared" si="221"/>
        <v>42294.411782407398</v>
      </c>
      <c r="R2359" s="11">
        <f t="shared" si="218"/>
        <v>0</v>
      </c>
      <c r="S2359" t="str">
        <f t="shared" si="219"/>
        <v>technology</v>
      </c>
      <c r="T2359" t="str">
        <f t="shared" si="220"/>
        <v>web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12">
        <f t="shared" si="217"/>
        <v>41978.722638888888</v>
      </c>
      <c r="Q2360" s="12">
        <f t="shared" si="221"/>
        <v>42034.818749999999</v>
      </c>
      <c r="R2360" s="11">
        <f t="shared" si="218"/>
        <v>0</v>
      </c>
      <c r="S2360" t="str">
        <f t="shared" si="219"/>
        <v>technology</v>
      </c>
      <c r="T2360" t="str">
        <f t="shared" si="220"/>
        <v>web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12">
        <f t="shared" si="217"/>
        <v>42159.441249999996</v>
      </c>
      <c r="Q2361" s="12">
        <f t="shared" si="221"/>
        <v>42219.441249999996</v>
      </c>
      <c r="R2361" s="11">
        <f t="shared" si="218"/>
        <v>367</v>
      </c>
      <c r="S2361" t="str">
        <f t="shared" si="219"/>
        <v>technology</v>
      </c>
      <c r="T2361" t="str">
        <f t="shared" si="220"/>
        <v>web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12">
        <f t="shared" si="217"/>
        <v>42377.498611111114</v>
      </c>
      <c r="Q2362" s="12">
        <f t="shared" si="221"/>
        <v>42407.498611111114</v>
      </c>
      <c r="R2362" s="11">
        <f t="shared" si="218"/>
        <v>2</v>
      </c>
      <c r="S2362" t="str">
        <f t="shared" si="219"/>
        <v>technology</v>
      </c>
      <c r="T2362" t="str">
        <f t="shared" si="220"/>
        <v>web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12">
        <f t="shared" si="217"/>
        <v>42466.650555555556</v>
      </c>
      <c r="Q2363" s="12">
        <f t="shared" si="221"/>
        <v>42490.708333333336</v>
      </c>
      <c r="R2363" s="11">
        <f t="shared" si="218"/>
        <v>0</v>
      </c>
      <c r="S2363" t="str">
        <f t="shared" si="219"/>
        <v>technology</v>
      </c>
      <c r="T2363" t="str">
        <f t="shared" si="220"/>
        <v>web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12">
        <f t="shared" si="217"/>
        <v>41954.47997685185</v>
      </c>
      <c r="Q2364" s="12">
        <f t="shared" si="221"/>
        <v>41984.47997685185</v>
      </c>
      <c r="R2364" s="11">
        <f t="shared" si="218"/>
        <v>60</v>
      </c>
      <c r="S2364" t="str">
        <f t="shared" si="219"/>
        <v>technology</v>
      </c>
      <c r="T2364" t="str">
        <f t="shared" si="220"/>
        <v>web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12">
        <f t="shared" si="217"/>
        <v>42321.803240740737</v>
      </c>
      <c r="Q2365" s="12">
        <f t="shared" si="221"/>
        <v>42366.803240740737</v>
      </c>
      <c r="R2365" s="11">
        <f t="shared" si="218"/>
        <v>0</v>
      </c>
      <c r="S2365" t="str">
        <f t="shared" si="219"/>
        <v>technology</v>
      </c>
      <c r="T2365" t="str">
        <f t="shared" si="220"/>
        <v>web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12">
        <f t="shared" si="217"/>
        <v>42248.726342592585</v>
      </c>
      <c r="Q2366" s="12">
        <f t="shared" si="221"/>
        <v>42303.726342592585</v>
      </c>
      <c r="R2366" s="11">
        <f t="shared" si="218"/>
        <v>0</v>
      </c>
      <c r="S2366" t="str">
        <f t="shared" si="219"/>
        <v>technology</v>
      </c>
      <c r="T2366" t="str">
        <f t="shared" si="220"/>
        <v>web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12">
        <f t="shared" si="217"/>
        <v>42346.528067129628</v>
      </c>
      <c r="Q2367" s="12">
        <f t="shared" si="221"/>
        <v>42386.749999999993</v>
      </c>
      <c r="R2367" s="11">
        <f t="shared" si="218"/>
        <v>0</v>
      </c>
      <c r="S2367" t="str">
        <f t="shared" si="219"/>
        <v>technology</v>
      </c>
      <c r="T2367" t="str">
        <f t="shared" si="220"/>
        <v>web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12">
        <f t="shared" si="217"/>
        <v>42268.323298611103</v>
      </c>
      <c r="Q2368" s="12">
        <f t="shared" si="221"/>
        <v>42298.323298611103</v>
      </c>
      <c r="R2368" s="11">
        <f t="shared" si="218"/>
        <v>97.407407407407405</v>
      </c>
      <c r="S2368" t="str">
        <f t="shared" si="219"/>
        <v>technology</v>
      </c>
      <c r="T2368" t="str">
        <f t="shared" si="220"/>
        <v>web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12">
        <f t="shared" si="217"/>
        <v>42425.761759259258</v>
      </c>
      <c r="Q2369" s="12">
        <f t="shared" si="221"/>
        <v>42485.720092592594</v>
      </c>
      <c r="R2369" s="11">
        <f t="shared" si="218"/>
        <v>47.857142857142854</v>
      </c>
      <c r="S2369" t="str">
        <f t="shared" si="219"/>
        <v>technology</v>
      </c>
      <c r="T2369" t="str">
        <f t="shared" si="220"/>
        <v>web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12">
        <f t="shared" si="217"/>
        <v>42063.513483796291</v>
      </c>
      <c r="Q2370" s="12">
        <f t="shared" si="221"/>
        <v>42108.471817129634</v>
      </c>
      <c r="R2370" s="11">
        <f t="shared" si="218"/>
        <v>50</v>
      </c>
      <c r="S2370" t="str">
        <f t="shared" si="219"/>
        <v>technology</v>
      </c>
      <c r="T2370" t="str">
        <f t="shared" si="220"/>
        <v>web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((E2371/D2371)*100)</f>
        <v>0</v>
      </c>
      <c r="P2371" s="12">
        <f t="shared" ref="P2371:P2434" si="223">(((J2371/60)/60)/24)+DATE(1970,1,1)+(-5/24)</f>
        <v>42380.60429398148</v>
      </c>
      <c r="Q2371" s="12">
        <f t="shared" si="221"/>
        <v>42410.60429398148</v>
      </c>
      <c r="R2371" s="11">
        <f t="shared" ref="R2371:R2434" si="224">IFERROR(E2371/L2371,0)</f>
        <v>0</v>
      </c>
      <c r="S2371" t="str">
        <f t="shared" ref="S2371:S2434" si="225">LEFT(N2371, SEARCH("/",N2371,1)-1)</f>
        <v>technology</v>
      </c>
      <c r="T2371" t="str">
        <f t="shared" ref="T2371:T2434" si="226">RIGHT(N2371,LEN(N2371)-SEARCH("/",N2371))</f>
        <v>web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12">
        <f t="shared" si="223"/>
        <v>41960.980798611105</v>
      </c>
      <c r="Q2372" s="12">
        <f t="shared" ref="Q2372:Q2435" si="227">(((I2372/60)/60)/24)+DATE(1970,1,1)+(-5/24)</f>
        <v>41990.980798611105</v>
      </c>
      <c r="R2372" s="11">
        <f t="shared" si="224"/>
        <v>20.5</v>
      </c>
      <c r="S2372" t="str">
        <f t="shared" si="225"/>
        <v>technology</v>
      </c>
      <c r="T2372" t="str">
        <f t="shared" si="226"/>
        <v>web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12">
        <f t="shared" si="223"/>
        <v>42150.569398148145</v>
      </c>
      <c r="Q2373" s="12">
        <f t="shared" si="227"/>
        <v>42180.569398148145</v>
      </c>
      <c r="R2373" s="11">
        <f t="shared" si="224"/>
        <v>0</v>
      </c>
      <c r="S2373" t="str">
        <f t="shared" si="225"/>
        <v>technology</v>
      </c>
      <c r="T2373" t="str">
        <f t="shared" si="226"/>
        <v>web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12">
        <f t="shared" si="223"/>
        <v>42087.860775462956</v>
      </c>
      <c r="Q2374" s="12">
        <f t="shared" si="227"/>
        <v>42117.860775462956</v>
      </c>
      <c r="R2374" s="11">
        <f t="shared" si="224"/>
        <v>30</v>
      </c>
      <c r="S2374" t="str">
        <f t="shared" si="225"/>
        <v>technology</v>
      </c>
      <c r="T2374" t="str">
        <f t="shared" si="226"/>
        <v>web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12">
        <f t="shared" si="223"/>
        <v>42215.453981481485</v>
      </c>
      <c r="Q2375" s="12">
        <f t="shared" si="227"/>
        <v>42245.453981481485</v>
      </c>
      <c r="R2375" s="11">
        <f t="shared" si="224"/>
        <v>50</v>
      </c>
      <c r="S2375" t="str">
        <f t="shared" si="225"/>
        <v>technology</v>
      </c>
      <c r="T2375" t="str">
        <f t="shared" si="226"/>
        <v>web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12">
        <f t="shared" si="223"/>
        <v>42017.634953703695</v>
      </c>
      <c r="Q2376" s="12">
        <f t="shared" si="227"/>
        <v>42047.634953703695</v>
      </c>
      <c r="R2376" s="11">
        <f t="shared" si="224"/>
        <v>10</v>
      </c>
      <c r="S2376" t="str">
        <f t="shared" si="225"/>
        <v>technology</v>
      </c>
      <c r="T2376" t="str">
        <f t="shared" si="226"/>
        <v>web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12">
        <f t="shared" si="223"/>
        <v>42592.627743055556</v>
      </c>
      <c r="Q2377" s="12">
        <f t="shared" si="227"/>
        <v>42622.627743055556</v>
      </c>
      <c r="R2377" s="11">
        <f t="shared" si="224"/>
        <v>0</v>
      </c>
      <c r="S2377" t="str">
        <f t="shared" si="225"/>
        <v>technology</v>
      </c>
      <c r="T2377" t="str">
        <f t="shared" si="226"/>
        <v>web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12">
        <f t="shared" si="223"/>
        <v>42318.717199074068</v>
      </c>
      <c r="Q2378" s="12">
        <f t="shared" si="227"/>
        <v>42348.717199074068</v>
      </c>
      <c r="R2378" s="11">
        <f t="shared" si="224"/>
        <v>81.582499999999996</v>
      </c>
      <c r="S2378" t="str">
        <f t="shared" si="225"/>
        <v>technology</v>
      </c>
      <c r="T2378" t="str">
        <f t="shared" si="226"/>
        <v>web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12">
        <f t="shared" si="223"/>
        <v>42669.661840277775</v>
      </c>
      <c r="Q2379" s="12">
        <f t="shared" si="227"/>
        <v>42699.703506944446</v>
      </c>
      <c r="R2379" s="11">
        <f t="shared" si="224"/>
        <v>0</v>
      </c>
      <c r="S2379" t="str">
        <f t="shared" si="225"/>
        <v>technology</v>
      </c>
      <c r="T2379" t="str">
        <f t="shared" si="226"/>
        <v>web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12">
        <f t="shared" si="223"/>
        <v>42212.804745370369</v>
      </c>
      <c r="Q2380" s="12">
        <f t="shared" si="227"/>
        <v>42241.804745370369</v>
      </c>
      <c r="R2380" s="11">
        <f t="shared" si="224"/>
        <v>0</v>
      </c>
      <c r="S2380" t="str">
        <f t="shared" si="225"/>
        <v>technology</v>
      </c>
      <c r="T2380" t="str">
        <f t="shared" si="226"/>
        <v>web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12">
        <f t="shared" si="223"/>
        <v>42236.808055555557</v>
      </c>
      <c r="Q2381" s="12">
        <f t="shared" si="227"/>
        <v>42281.808055555557</v>
      </c>
      <c r="R2381" s="11">
        <f t="shared" si="224"/>
        <v>0</v>
      </c>
      <c r="S2381" t="str">
        <f t="shared" si="225"/>
        <v>technology</v>
      </c>
      <c r="T2381" t="str">
        <f t="shared" si="226"/>
        <v>web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12">
        <f t="shared" si="223"/>
        <v>42248.584976851846</v>
      </c>
      <c r="Q2382" s="12">
        <f t="shared" si="227"/>
        <v>42278.584976851846</v>
      </c>
      <c r="R2382" s="11">
        <f t="shared" si="224"/>
        <v>18.333333333333332</v>
      </c>
      <c r="S2382" t="str">
        <f t="shared" si="225"/>
        <v>technology</v>
      </c>
      <c r="T2382" t="str">
        <f t="shared" si="226"/>
        <v>web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12">
        <f t="shared" si="223"/>
        <v>42074.727407407401</v>
      </c>
      <c r="Q2383" s="12">
        <f t="shared" si="227"/>
        <v>42104.727407407401</v>
      </c>
      <c r="R2383" s="11">
        <f t="shared" si="224"/>
        <v>224.42857142857142</v>
      </c>
      <c r="S2383" t="str">
        <f t="shared" si="225"/>
        <v>technology</v>
      </c>
      <c r="T2383" t="str">
        <f t="shared" si="226"/>
        <v>web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12">
        <f t="shared" si="223"/>
        <v>42194.979201388887</v>
      </c>
      <c r="Q2384" s="12">
        <f t="shared" si="227"/>
        <v>42219.979201388887</v>
      </c>
      <c r="R2384" s="11">
        <f t="shared" si="224"/>
        <v>37.5</v>
      </c>
      <c r="S2384" t="str">
        <f t="shared" si="225"/>
        <v>technology</v>
      </c>
      <c r="T2384" t="str">
        <f t="shared" si="226"/>
        <v>web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12">
        <f t="shared" si="223"/>
        <v>42026.848460648143</v>
      </c>
      <c r="Q2385" s="12">
        <f t="shared" si="227"/>
        <v>42056.848460648143</v>
      </c>
      <c r="R2385" s="11">
        <f t="shared" si="224"/>
        <v>145</v>
      </c>
      <c r="S2385" t="str">
        <f t="shared" si="225"/>
        <v>technology</v>
      </c>
      <c r="T2385" t="str">
        <f t="shared" si="226"/>
        <v>web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12">
        <f t="shared" si="223"/>
        <v>41926.859293981477</v>
      </c>
      <c r="Q2386" s="12">
        <f t="shared" si="227"/>
        <v>41956.900960648149</v>
      </c>
      <c r="R2386" s="11">
        <f t="shared" si="224"/>
        <v>1</v>
      </c>
      <c r="S2386" t="str">
        <f t="shared" si="225"/>
        <v>technology</v>
      </c>
      <c r="T2386" t="str">
        <f t="shared" si="226"/>
        <v>web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12">
        <f t="shared" si="223"/>
        <v>42191.493425925924</v>
      </c>
      <c r="Q2387" s="12">
        <f t="shared" si="227"/>
        <v>42221.493425925924</v>
      </c>
      <c r="R2387" s="11">
        <f t="shared" si="224"/>
        <v>112.57142857142857</v>
      </c>
      <c r="S2387" t="str">
        <f t="shared" si="225"/>
        <v>technology</v>
      </c>
      <c r="T2387" t="str">
        <f t="shared" si="226"/>
        <v>web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12">
        <f t="shared" si="223"/>
        <v>41954.629907407405</v>
      </c>
      <c r="Q2388" s="12">
        <f t="shared" si="227"/>
        <v>42014.629907407405</v>
      </c>
      <c r="R2388" s="11">
        <f t="shared" si="224"/>
        <v>0</v>
      </c>
      <c r="S2388" t="str">
        <f t="shared" si="225"/>
        <v>technology</v>
      </c>
      <c r="T2388" t="str">
        <f t="shared" si="226"/>
        <v>web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12">
        <f t="shared" si="223"/>
        <v>42528.418287037035</v>
      </c>
      <c r="Q2389" s="12">
        <f t="shared" si="227"/>
        <v>42573.418287037035</v>
      </c>
      <c r="R2389" s="11">
        <f t="shared" si="224"/>
        <v>342</v>
      </c>
      <c r="S2389" t="str">
        <f t="shared" si="225"/>
        <v>technology</v>
      </c>
      <c r="T2389" t="str">
        <f t="shared" si="226"/>
        <v>web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12">
        <f t="shared" si="223"/>
        <v>41989.645358796297</v>
      </c>
      <c r="Q2390" s="12">
        <f t="shared" si="227"/>
        <v>42019.603472222218</v>
      </c>
      <c r="R2390" s="11">
        <f t="shared" si="224"/>
        <v>57.875</v>
      </c>
      <c r="S2390" t="str">
        <f t="shared" si="225"/>
        <v>technology</v>
      </c>
      <c r="T2390" t="str">
        <f t="shared" si="226"/>
        <v>web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12">
        <f t="shared" si="223"/>
        <v>42179.445046296292</v>
      </c>
      <c r="Q2391" s="12">
        <f t="shared" si="227"/>
        <v>42210.707638888889</v>
      </c>
      <c r="R2391" s="11">
        <f t="shared" si="224"/>
        <v>30</v>
      </c>
      <c r="S2391" t="str">
        <f t="shared" si="225"/>
        <v>technology</v>
      </c>
      <c r="T2391" t="str">
        <f t="shared" si="226"/>
        <v>web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12">
        <f t="shared" si="223"/>
        <v>41968.053981481477</v>
      </c>
      <c r="Q2392" s="12">
        <f t="shared" si="227"/>
        <v>42008.053981481477</v>
      </c>
      <c r="R2392" s="11">
        <f t="shared" si="224"/>
        <v>0</v>
      </c>
      <c r="S2392" t="str">
        <f t="shared" si="225"/>
        <v>technology</v>
      </c>
      <c r="T2392" t="str">
        <f t="shared" si="226"/>
        <v>web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12">
        <f t="shared" si="223"/>
        <v>42064.586157407401</v>
      </c>
      <c r="Q2393" s="12">
        <f t="shared" si="227"/>
        <v>42094.544490740744</v>
      </c>
      <c r="R2393" s="11">
        <f t="shared" si="224"/>
        <v>25</v>
      </c>
      <c r="S2393" t="str">
        <f t="shared" si="225"/>
        <v>technology</v>
      </c>
      <c r="T2393" t="str">
        <f t="shared" si="226"/>
        <v>web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12">
        <f t="shared" si="223"/>
        <v>42275.912303240737</v>
      </c>
      <c r="Q2394" s="12">
        <f t="shared" si="227"/>
        <v>42305.912303240737</v>
      </c>
      <c r="R2394" s="11">
        <f t="shared" si="224"/>
        <v>0</v>
      </c>
      <c r="S2394" t="str">
        <f t="shared" si="225"/>
        <v>technology</v>
      </c>
      <c r="T2394" t="str">
        <f t="shared" si="226"/>
        <v>web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12">
        <f t="shared" si="223"/>
        <v>42194.440011574072</v>
      </c>
      <c r="Q2395" s="12">
        <f t="shared" si="227"/>
        <v>42224.440011574072</v>
      </c>
      <c r="R2395" s="11">
        <f t="shared" si="224"/>
        <v>50</v>
      </c>
      <c r="S2395" t="str">
        <f t="shared" si="225"/>
        <v>technology</v>
      </c>
      <c r="T2395" t="str">
        <f t="shared" si="226"/>
        <v>web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12">
        <f t="shared" si="223"/>
        <v>42031.15385416666</v>
      </c>
      <c r="Q2396" s="12">
        <f t="shared" si="227"/>
        <v>42061.15385416666</v>
      </c>
      <c r="R2396" s="11">
        <f t="shared" si="224"/>
        <v>1.5</v>
      </c>
      <c r="S2396" t="str">
        <f t="shared" si="225"/>
        <v>technology</v>
      </c>
      <c r="T2396" t="str">
        <f t="shared" si="226"/>
        <v>web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12">
        <f t="shared" si="223"/>
        <v>42716.913043981483</v>
      </c>
      <c r="Q2397" s="12">
        <f t="shared" si="227"/>
        <v>42745.164583333331</v>
      </c>
      <c r="R2397" s="11">
        <f t="shared" si="224"/>
        <v>0</v>
      </c>
      <c r="S2397" t="str">
        <f t="shared" si="225"/>
        <v>technology</v>
      </c>
      <c r="T2397" t="str">
        <f t="shared" si="226"/>
        <v>web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12">
        <f t="shared" si="223"/>
        <v>42262.640717592592</v>
      </c>
      <c r="Q2398" s="12">
        <f t="shared" si="227"/>
        <v>42292.640717592592</v>
      </c>
      <c r="R2398" s="11">
        <f t="shared" si="224"/>
        <v>10</v>
      </c>
      <c r="S2398" t="str">
        <f t="shared" si="225"/>
        <v>technology</v>
      </c>
      <c r="T2398" t="str">
        <f t="shared" si="226"/>
        <v>web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12">
        <f t="shared" si="223"/>
        <v>41976.676574074074</v>
      </c>
      <c r="Q2399" s="12">
        <f t="shared" si="227"/>
        <v>42006.676574074074</v>
      </c>
      <c r="R2399" s="11">
        <f t="shared" si="224"/>
        <v>0</v>
      </c>
      <c r="S2399" t="str">
        <f t="shared" si="225"/>
        <v>technology</v>
      </c>
      <c r="T2399" t="str">
        <f t="shared" si="226"/>
        <v>web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12">
        <f t="shared" si="223"/>
        <v>42157.708148148151</v>
      </c>
      <c r="Q2400" s="12">
        <f t="shared" si="227"/>
        <v>42187.708148148151</v>
      </c>
      <c r="R2400" s="11">
        <f t="shared" si="224"/>
        <v>0</v>
      </c>
      <c r="S2400" t="str">
        <f t="shared" si="225"/>
        <v>technology</v>
      </c>
      <c r="T2400" t="str">
        <f t="shared" si="226"/>
        <v>web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12">
        <f t="shared" si="223"/>
        <v>41956.644745370366</v>
      </c>
      <c r="Q2401" s="12">
        <f t="shared" si="227"/>
        <v>41991.644745370366</v>
      </c>
      <c r="R2401" s="11">
        <f t="shared" si="224"/>
        <v>0</v>
      </c>
      <c r="S2401" t="str">
        <f t="shared" si="225"/>
        <v>technology</v>
      </c>
      <c r="T2401" t="str">
        <f t="shared" si="226"/>
        <v>web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12">
        <f t="shared" si="223"/>
        <v>42444.059768518513</v>
      </c>
      <c r="Q2402" s="12">
        <f t="shared" si="227"/>
        <v>42474.059768518513</v>
      </c>
      <c r="R2402" s="11">
        <f t="shared" si="224"/>
        <v>0</v>
      </c>
      <c r="S2402" t="str">
        <f t="shared" si="225"/>
        <v>technology</v>
      </c>
      <c r="T2402" t="str">
        <f t="shared" si="226"/>
        <v>web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12">
        <f t="shared" si="223"/>
        <v>42374.614537037036</v>
      </c>
      <c r="Q2403" s="12">
        <f t="shared" si="227"/>
        <v>42434.614537037036</v>
      </c>
      <c r="R2403" s="11">
        <f t="shared" si="224"/>
        <v>22.333333333333332</v>
      </c>
      <c r="S2403" t="str">
        <f t="shared" si="225"/>
        <v>food</v>
      </c>
      <c r="T2403" t="str">
        <f t="shared" si="226"/>
        <v>food trucks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12">
        <f t="shared" si="223"/>
        <v>42107.47142361111</v>
      </c>
      <c r="Q2404" s="12">
        <f t="shared" si="227"/>
        <v>42137.47142361111</v>
      </c>
      <c r="R2404" s="11">
        <f t="shared" si="224"/>
        <v>52</v>
      </c>
      <c r="S2404" t="str">
        <f t="shared" si="225"/>
        <v>food</v>
      </c>
      <c r="T2404" t="str">
        <f t="shared" si="226"/>
        <v>food trucks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12">
        <f t="shared" si="223"/>
        <v>42399.674282407403</v>
      </c>
      <c r="Q2405" s="12">
        <f t="shared" si="227"/>
        <v>42459.632615740738</v>
      </c>
      <c r="R2405" s="11">
        <f t="shared" si="224"/>
        <v>16.833333333333332</v>
      </c>
      <c r="S2405" t="str">
        <f t="shared" si="225"/>
        <v>food</v>
      </c>
      <c r="T2405" t="str">
        <f t="shared" si="226"/>
        <v>food trucks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12">
        <f t="shared" si="223"/>
        <v>42341.831099537034</v>
      </c>
      <c r="Q2406" s="12">
        <f t="shared" si="227"/>
        <v>42371.831099537034</v>
      </c>
      <c r="R2406" s="11">
        <f t="shared" si="224"/>
        <v>0</v>
      </c>
      <c r="S2406" t="str">
        <f t="shared" si="225"/>
        <v>food</v>
      </c>
      <c r="T2406" t="str">
        <f t="shared" si="226"/>
        <v>food trucks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12">
        <f t="shared" si="223"/>
        <v>42595.377025462956</v>
      </c>
      <c r="Q2407" s="12">
        <f t="shared" si="227"/>
        <v>42616.377025462956</v>
      </c>
      <c r="R2407" s="11">
        <f t="shared" si="224"/>
        <v>56.3</v>
      </c>
      <c r="S2407" t="str">
        <f t="shared" si="225"/>
        <v>food</v>
      </c>
      <c r="T2407" t="str">
        <f t="shared" si="226"/>
        <v>food trucks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12">
        <f t="shared" si="223"/>
        <v>41982.902662037035</v>
      </c>
      <c r="Q2408" s="12">
        <f t="shared" si="227"/>
        <v>42022.902662037035</v>
      </c>
      <c r="R2408" s="11">
        <f t="shared" si="224"/>
        <v>84.0625</v>
      </c>
      <c r="S2408" t="str">
        <f t="shared" si="225"/>
        <v>food</v>
      </c>
      <c r="T2408" t="str">
        <f t="shared" si="226"/>
        <v>food trucks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12">
        <f t="shared" si="223"/>
        <v>42082.367222222216</v>
      </c>
      <c r="Q2409" s="12">
        <f t="shared" si="227"/>
        <v>42105.041666666664</v>
      </c>
      <c r="R2409" s="11">
        <f t="shared" si="224"/>
        <v>168.39393939393941</v>
      </c>
      <c r="S2409" t="str">
        <f t="shared" si="225"/>
        <v>food</v>
      </c>
      <c r="T2409" t="str">
        <f t="shared" si="226"/>
        <v>food trucks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12">
        <f t="shared" si="223"/>
        <v>41918.93237268518</v>
      </c>
      <c r="Q2410" s="12">
        <f t="shared" si="227"/>
        <v>41948.974039351851</v>
      </c>
      <c r="R2410" s="11">
        <f t="shared" si="224"/>
        <v>15</v>
      </c>
      <c r="S2410" t="str">
        <f t="shared" si="225"/>
        <v>food</v>
      </c>
      <c r="T2410" t="str">
        <f t="shared" si="226"/>
        <v>food trucks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12">
        <f t="shared" si="223"/>
        <v>42204.667534722219</v>
      </c>
      <c r="Q2411" s="12">
        <f t="shared" si="227"/>
        <v>42234.667534722219</v>
      </c>
      <c r="R2411" s="11">
        <f t="shared" si="224"/>
        <v>76.666666666666671</v>
      </c>
      <c r="S2411" t="str">
        <f t="shared" si="225"/>
        <v>food</v>
      </c>
      <c r="T2411" t="str">
        <f t="shared" si="226"/>
        <v>food trucks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12">
        <f t="shared" si="223"/>
        <v>42224.199942129628</v>
      </c>
      <c r="Q2412" s="12">
        <f t="shared" si="227"/>
        <v>42254.199942129628</v>
      </c>
      <c r="R2412" s="11">
        <f t="shared" si="224"/>
        <v>0</v>
      </c>
      <c r="S2412" t="str">
        <f t="shared" si="225"/>
        <v>food</v>
      </c>
      <c r="T2412" t="str">
        <f t="shared" si="226"/>
        <v>food trucks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12">
        <f t="shared" si="223"/>
        <v>42211.524097222216</v>
      </c>
      <c r="Q2413" s="12">
        <f t="shared" si="227"/>
        <v>42241.524097222216</v>
      </c>
      <c r="R2413" s="11">
        <f t="shared" si="224"/>
        <v>50.333333333333336</v>
      </c>
      <c r="S2413" t="str">
        <f t="shared" si="225"/>
        <v>food</v>
      </c>
      <c r="T2413" t="str">
        <f t="shared" si="226"/>
        <v>food trucks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12">
        <f t="shared" si="223"/>
        <v>42655.528622685182</v>
      </c>
      <c r="Q2414" s="12">
        <f t="shared" si="227"/>
        <v>42700.570289351854</v>
      </c>
      <c r="R2414" s="11">
        <f t="shared" si="224"/>
        <v>0</v>
      </c>
      <c r="S2414" t="str">
        <f t="shared" si="225"/>
        <v>food</v>
      </c>
      <c r="T2414" t="str">
        <f t="shared" si="226"/>
        <v>food trucks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12">
        <f t="shared" si="223"/>
        <v>41759.901412037034</v>
      </c>
      <c r="Q2415" s="12">
        <f t="shared" si="227"/>
        <v>41790.770833333328</v>
      </c>
      <c r="R2415" s="11">
        <f t="shared" si="224"/>
        <v>8.3333333333333339</v>
      </c>
      <c r="S2415" t="str">
        <f t="shared" si="225"/>
        <v>food</v>
      </c>
      <c r="T2415" t="str">
        <f t="shared" si="226"/>
        <v>food trucks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12">
        <f t="shared" si="223"/>
        <v>42198.486805555549</v>
      </c>
      <c r="Q2416" s="12">
        <f t="shared" si="227"/>
        <v>42237.957638888889</v>
      </c>
      <c r="R2416" s="11">
        <f t="shared" si="224"/>
        <v>35.384615384615387</v>
      </c>
      <c r="S2416" t="str">
        <f t="shared" si="225"/>
        <v>food</v>
      </c>
      <c r="T2416" t="str">
        <f t="shared" si="226"/>
        <v>food trucks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12">
        <f t="shared" si="223"/>
        <v>42536.654467592591</v>
      </c>
      <c r="Q2417" s="12">
        <f t="shared" si="227"/>
        <v>42566.654467592591</v>
      </c>
      <c r="R2417" s="11">
        <f t="shared" si="224"/>
        <v>55.833333333333336</v>
      </c>
      <c r="S2417" t="str">
        <f t="shared" si="225"/>
        <v>food</v>
      </c>
      <c r="T2417" t="str">
        <f t="shared" si="226"/>
        <v>food trucks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12">
        <f t="shared" si="223"/>
        <v>42019.529432870368</v>
      </c>
      <c r="Q2418" s="12">
        <f t="shared" si="227"/>
        <v>42077.416666666664</v>
      </c>
      <c r="R2418" s="11">
        <f t="shared" si="224"/>
        <v>5</v>
      </c>
      <c r="S2418" t="str">
        <f t="shared" si="225"/>
        <v>food</v>
      </c>
      <c r="T2418" t="str">
        <f t="shared" si="226"/>
        <v>food trucks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12">
        <f t="shared" si="223"/>
        <v>41831.675775462958</v>
      </c>
      <c r="Q2419" s="12">
        <f t="shared" si="227"/>
        <v>41861.675775462958</v>
      </c>
      <c r="R2419" s="11">
        <f t="shared" si="224"/>
        <v>0</v>
      </c>
      <c r="S2419" t="str">
        <f t="shared" si="225"/>
        <v>food</v>
      </c>
      <c r="T2419" t="str">
        <f t="shared" si="226"/>
        <v>food trucks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12">
        <f t="shared" si="223"/>
        <v>42027.648657407401</v>
      </c>
      <c r="Q2420" s="12">
        <f t="shared" si="227"/>
        <v>42087.606990740744</v>
      </c>
      <c r="R2420" s="11">
        <f t="shared" si="224"/>
        <v>1</v>
      </c>
      <c r="S2420" t="str">
        <f t="shared" si="225"/>
        <v>food</v>
      </c>
      <c r="T2420" t="str">
        <f t="shared" si="226"/>
        <v>food trucks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12">
        <f t="shared" si="223"/>
        <v>41993.529965277768</v>
      </c>
      <c r="Q2421" s="12">
        <f t="shared" si="227"/>
        <v>42053.529965277768</v>
      </c>
      <c r="R2421" s="11">
        <f t="shared" si="224"/>
        <v>0</v>
      </c>
      <c r="S2421" t="str">
        <f t="shared" si="225"/>
        <v>food</v>
      </c>
      <c r="T2421" t="str">
        <f t="shared" si="226"/>
        <v>food trucks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12">
        <f t="shared" si="223"/>
        <v>41892.820543981477</v>
      </c>
      <c r="Q2422" s="12">
        <f t="shared" si="227"/>
        <v>41952.862210648142</v>
      </c>
      <c r="R2422" s="11">
        <f t="shared" si="224"/>
        <v>69.472222222222229</v>
      </c>
      <c r="S2422" t="str">
        <f t="shared" si="225"/>
        <v>food</v>
      </c>
      <c r="T2422" t="str">
        <f t="shared" si="226"/>
        <v>food trucks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12">
        <f t="shared" si="223"/>
        <v>42026.479120370372</v>
      </c>
      <c r="Q2423" s="12">
        <f t="shared" si="227"/>
        <v>42056.479120370372</v>
      </c>
      <c r="R2423" s="11">
        <f t="shared" si="224"/>
        <v>1</v>
      </c>
      <c r="S2423" t="str">
        <f t="shared" si="225"/>
        <v>food</v>
      </c>
      <c r="T2423" t="str">
        <f t="shared" si="226"/>
        <v>food trucks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12">
        <f t="shared" si="223"/>
        <v>42044.516620370363</v>
      </c>
      <c r="Q2424" s="12">
        <f t="shared" si="227"/>
        <v>42074.474953703706</v>
      </c>
      <c r="R2424" s="11">
        <f t="shared" si="224"/>
        <v>1</v>
      </c>
      <c r="S2424" t="str">
        <f t="shared" si="225"/>
        <v>food</v>
      </c>
      <c r="T2424" t="str">
        <f t="shared" si="226"/>
        <v>food trucks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12">
        <f t="shared" si="223"/>
        <v>41974.496412037035</v>
      </c>
      <c r="Q2425" s="12">
        <f t="shared" si="227"/>
        <v>42004.496412037035</v>
      </c>
      <c r="R2425" s="11">
        <f t="shared" si="224"/>
        <v>8</v>
      </c>
      <c r="S2425" t="str">
        <f t="shared" si="225"/>
        <v>food</v>
      </c>
      <c r="T2425" t="str">
        <f t="shared" si="226"/>
        <v>food trucks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12">
        <f t="shared" si="223"/>
        <v>41909.684120370366</v>
      </c>
      <c r="Q2426" s="12">
        <f t="shared" si="227"/>
        <v>41939.684120370366</v>
      </c>
      <c r="R2426" s="11">
        <f t="shared" si="224"/>
        <v>34.444444444444443</v>
      </c>
      <c r="S2426" t="str">
        <f t="shared" si="225"/>
        <v>food</v>
      </c>
      <c r="T2426" t="str">
        <f t="shared" si="226"/>
        <v>food trucks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12">
        <f t="shared" si="223"/>
        <v>42502.705428240741</v>
      </c>
      <c r="Q2427" s="12">
        <f t="shared" si="227"/>
        <v>42517.711111111108</v>
      </c>
      <c r="R2427" s="11">
        <f t="shared" si="224"/>
        <v>1</v>
      </c>
      <c r="S2427" t="str">
        <f t="shared" si="225"/>
        <v>food</v>
      </c>
      <c r="T2427" t="str">
        <f t="shared" si="226"/>
        <v>food trucks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12">
        <f t="shared" si="223"/>
        <v>42163.961712962955</v>
      </c>
      <c r="Q2428" s="12">
        <f t="shared" si="227"/>
        <v>42223.961712962955</v>
      </c>
      <c r="R2428" s="11">
        <f t="shared" si="224"/>
        <v>0</v>
      </c>
      <c r="S2428" t="str">
        <f t="shared" si="225"/>
        <v>food</v>
      </c>
      <c r="T2428" t="str">
        <f t="shared" si="226"/>
        <v>food trucks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12">
        <f t="shared" si="223"/>
        <v>42412.11033564814</v>
      </c>
      <c r="Q2429" s="12">
        <f t="shared" si="227"/>
        <v>42452.068668981483</v>
      </c>
      <c r="R2429" s="11">
        <f t="shared" si="224"/>
        <v>1</v>
      </c>
      <c r="S2429" t="str">
        <f t="shared" si="225"/>
        <v>food</v>
      </c>
      <c r="T2429" t="str">
        <f t="shared" si="226"/>
        <v>food trucks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12">
        <f t="shared" si="223"/>
        <v>42045.575821759259</v>
      </c>
      <c r="Q2430" s="12">
        <f t="shared" si="227"/>
        <v>42075.534155092588</v>
      </c>
      <c r="R2430" s="11">
        <f t="shared" si="224"/>
        <v>1</v>
      </c>
      <c r="S2430" t="str">
        <f t="shared" si="225"/>
        <v>food</v>
      </c>
      <c r="T2430" t="str">
        <f t="shared" si="226"/>
        <v>food trucks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12">
        <f t="shared" si="223"/>
        <v>42734.670902777776</v>
      </c>
      <c r="Q2431" s="12">
        <f t="shared" si="227"/>
        <v>42771.488888888889</v>
      </c>
      <c r="R2431" s="11">
        <f t="shared" si="224"/>
        <v>501.25</v>
      </c>
      <c r="S2431" t="str">
        <f t="shared" si="225"/>
        <v>food</v>
      </c>
      <c r="T2431" t="str">
        <f t="shared" si="226"/>
        <v>food trucks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12">
        <f t="shared" si="223"/>
        <v>42381.922499999993</v>
      </c>
      <c r="Q2432" s="12">
        <f t="shared" si="227"/>
        <v>42411.922499999993</v>
      </c>
      <c r="R2432" s="11">
        <f t="shared" si="224"/>
        <v>10.5</v>
      </c>
      <c r="S2432" t="str">
        <f t="shared" si="225"/>
        <v>food</v>
      </c>
      <c r="T2432" t="str">
        <f t="shared" si="226"/>
        <v>food trucks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12">
        <f t="shared" si="223"/>
        <v>42488.891354166662</v>
      </c>
      <c r="Q2433" s="12">
        <f t="shared" si="227"/>
        <v>42548.891354166662</v>
      </c>
      <c r="R2433" s="11">
        <f t="shared" si="224"/>
        <v>1</v>
      </c>
      <c r="S2433" t="str">
        <f t="shared" si="225"/>
        <v>food</v>
      </c>
      <c r="T2433" t="str">
        <f t="shared" si="226"/>
        <v>food trucks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12">
        <f t="shared" si="223"/>
        <v>42041.010381944441</v>
      </c>
      <c r="Q2434" s="12">
        <f t="shared" si="227"/>
        <v>42071.010381944441</v>
      </c>
      <c r="R2434" s="11">
        <f t="shared" si="224"/>
        <v>1</v>
      </c>
      <c r="S2434" t="str">
        <f t="shared" si="225"/>
        <v>food</v>
      </c>
      <c r="T2434" t="str">
        <f t="shared" si="226"/>
        <v>food trucks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((E2435/D2435)*100)</f>
        <v>0</v>
      </c>
      <c r="P2435" s="12">
        <f t="shared" ref="P2435:P2498" si="229">(((J2435/60)/60)/24)+DATE(1970,1,1)+(-5/24)</f>
        <v>42397.691469907404</v>
      </c>
      <c r="Q2435" s="12">
        <f t="shared" si="227"/>
        <v>42427.691469907404</v>
      </c>
      <c r="R2435" s="11">
        <f t="shared" ref="R2435:R2498" si="230">IFERROR(E2435/L2435,0)</f>
        <v>0</v>
      </c>
      <c r="S2435" t="str">
        <f t="shared" ref="S2435:S2498" si="231">LEFT(N2435, SEARCH("/",N2435,1)-1)</f>
        <v>food</v>
      </c>
      <c r="T2435" t="str">
        <f t="shared" ref="T2435:T2498" si="232">RIGHT(N2435,LEN(N2435)-SEARCH("/",N2435))</f>
        <v>food trucks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12">
        <f t="shared" si="229"/>
        <v>42179.977708333325</v>
      </c>
      <c r="Q2436" s="12">
        <f t="shared" ref="Q2436:Q2499" si="233">(((I2436/60)/60)/24)+DATE(1970,1,1)+(-5/24)</f>
        <v>42219.977708333325</v>
      </c>
      <c r="R2436" s="11">
        <f t="shared" si="230"/>
        <v>13</v>
      </c>
      <c r="S2436" t="str">
        <f t="shared" si="231"/>
        <v>food</v>
      </c>
      <c r="T2436" t="str">
        <f t="shared" si="232"/>
        <v>food trucks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12">
        <f t="shared" si="229"/>
        <v>42252.069282407399</v>
      </c>
      <c r="Q2437" s="12">
        <f t="shared" si="233"/>
        <v>42282.069282407399</v>
      </c>
      <c r="R2437" s="11">
        <f t="shared" si="230"/>
        <v>306</v>
      </c>
      <c r="S2437" t="str">
        <f t="shared" si="231"/>
        <v>food</v>
      </c>
      <c r="T2437" t="str">
        <f t="shared" si="232"/>
        <v>food trucks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12">
        <f t="shared" si="229"/>
        <v>42338.407060185178</v>
      </c>
      <c r="Q2438" s="12">
        <f t="shared" si="233"/>
        <v>42398.407060185178</v>
      </c>
      <c r="R2438" s="11">
        <f t="shared" si="230"/>
        <v>22.5</v>
      </c>
      <c r="S2438" t="str">
        <f t="shared" si="231"/>
        <v>food</v>
      </c>
      <c r="T2438" t="str">
        <f t="shared" si="232"/>
        <v>food trucks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12">
        <f t="shared" si="229"/>
        <v>42031.756805555553</v>
      </c>
      <c r="Q2439" s="12">
        <f t="shared" si="233"/>
        <v>42080.541666666664</v>
      </c>
      <c r="R2439" s="11">
        <f t="shared" si="230"/>
        <v>0</v>
      </c>
      <c r="S2439" t="str">
        <f t="shared" si="231"/>
        <v>food</v>
      </c>
      <c r="T2439" t="str">
        <f t="shared" si="232"/>
        <v>food trucks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12">
        <f t="shared" si="229"/>
        <v>42285.706736111104</v>
      </c>
      <c r="Q2440" s="12">
        <f t="shared" si="233"/>
        <v>42345.748402777775</v>
      </c>
      <c r="R2440" s="11">
        <f t="shared" si="230"/>
        <v>50</v>
      </c>
      <c r="S2440" t="str">
        <f t="shared" si="231"/>
        <v>food</v>
      </c>
      <c r="T2440" t="str">
        <f t="shared" si="232"/>
        <v>food trucks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12">
        <f t="shared" si="229"/>
        <v>42265.610289351847</v>
      </c>
      <c r="Q2441" s="12">
        <f t="shared" si="233"/>
        <v>42295.610289351847</v>
      </c>
      <c r="R2441" s="11">
        <f t="shared" si="230"/>
        <v>0</v>
      </c>
      <c r="S2441" t="str">
        <f t="shared" si="231"/>
        <v>food</v>
      </c>
      <c r="T2441" t="str">
        <f t="shared" si="232"/>
        <v>food trucks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12">
        <f t="shared" si="229"/>
        <v>42383.691122685181</v>
      </c>
      <c r="Q2442" s="12">
        <f t="shared" si="233"/>
        <v>42413.691122685181</v>
      </c>
      <c r="R2442" s="11">
        <f t="shared" si="230"/>
        <v>5</v>
      </c>
      <c r="S2442" t="str">
        <f t="shared" si="231"/>
        <v>food</v>
      </c>
      <c r="T2442" t="str">
        <f t="shared" si="232"/>
        <v>food trucks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12">
        <f t="shared" si="229"/>
        <v>42186.917291666665</v>
      </c>
      <c r="Q2443" s="12">
        <f t="shared" si="233"/>
        <v>42207.999305555553</v>
      </c>
      <c r="R2443" s="11">
        <f t="shared" si="230"/>
        <v>74.22935779816514</v>
      </c>
      <c r="S2443" t="str">
        <f t="shared" si="231"/>
        <v>food</v>
      </c>
      <c r="T2443" t="str">
        <f t="shared" si="232"/>
        <v>small batch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12">
        <f t="shared" si="229"/>
        <v>42052.458657407398</v>
      </c>
      <c r="Q2444" s="12">
        <f t="shared" si="233"/>
        <v>42082.416990740741</v>
      </c>
      <c r="R2444" s="11">
        <f t="shared" si="230"/>
        <v>81.252688172043008</v>
      </c>
      <c r="S2444" t="str">
        <f t="shared" si="231"/>
        <v>food</v>
      </c>
      <c r="T2444" t="str">
        <f t="shared" si="232"/>
        <v>small batch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12">
        <f t="shared" si="229"/>
        <v>41836.416921296295</v>
      </c>
      <c r="Q2445" s="12">
        <f t="shared" si="233"/>
        <v>41866.416921296295</v>
      </c>
      <c r="R2445" s="11">
        <f t="shared" si="230"/>
        <v>130.23469453376205</v>
      </c>
      <c r="S2445" t="str">
        <f t="shared" si="231"/>
        <v>food</v>
      </c>
      <c r="T2445" t="str">
        <f t="shared" si="232"/>
        <v>small batch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12">
        <f t="shared" si="229"/>
        <v>42485.54619212963</v>
      </c>
      <c r="Q2446" s="12">
        <f t="shared" si="233"/>
        <v>42515.54619212963</v>
      </c>
      <c r="R2446" s="11">
        <f t="shared" si="230"/>
        <v>53.409836065573771</v>
      </c>
      <c r="S2446" t="str">
        <f t="shared" si="231"/>
        <v>food</v>
      </c>
      <c r="T2446" t="str">
        <f t="shared" si="232"/>
        <v>small batch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12">
        <f t="shared" si="229"/>
        <v>42242.981724537036</v>
      </c>
      <c r="Q2447" s="12">
        <f t="shared" si="233"/>
        <v>42272.981724537036</v>
      </c>
      <c r="R2447" s="11">
        <f t="shared" si="230"/>
        <v>75.130434782608702</v>
      </c>
      <c r="S2447" t="str">
        <f t="shared" si="231"/>
        <v>food</v>
      </c>
      <c r="T2447" t="str">
        <f t="shared" si="232"/>
        <v>small batch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12">
        <f t="shared" si="229"/>
        <v>42670.394340277773</v>
      </c>
      <c r="Q2448" s="12">
        <f t="shared" si="233"/>
        <v>42700.436006944445</v>
      </c>
      <c r="R2448" s="11">
        <f t="shared" si="230"/>
        <v>75.666666666666671</v>
      </c>
      <c r="S2448" t="str">
        <f t="shared" si="231"/>
        <v>food</v>
      </c>
      <c r="T2448" t="str">
        <f t="shared" si="232"/>
        <v>small batch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12">
        <f t="shared" si="229"/>
        <v>42654.26149305555</v>
      </c>
      <c r="Q2449" s="12">
        <f t="shared" si="233"/>
        <v>42685.958333333336</v>
      </c>
      <c r="R2449" s="11">
        <f t="shared" si="230"/>
        <v>31.691394658753708</v>
      </c>
      <c r="S2449" t="str">
        <f t="shared" si="231"/>
        <v>food</v>
      </c>
      <c r="T2449" t="str">
        <f t="shared" si="232"/>
        <v>small batch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12">
        <f t="shared" si="229"/>
        <v>42607.107789351845</v>
      </c>
      <c r="Q2450" s="12">
        <f t="shared" si="233"/>
        <v>42613.025000000001</v>
      </c>
      <c r="R2450" s="11">
        <f t="shared" si="230"/>
        <v>47.777777777777779</v>
      </c>
      <c r="S2450" t="str">
        <f t="shared" si="231"/>
        <v>food</v>
      </c>
      <c r="T2450" t="str">
        <f t="shared" si="232"/>
        <v>small batch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12">
        <f t="shared" si="229"/>
        <v>41942.934201388889</v>
      </c>
      <c r="Q2451" s="12">
        <f t="shared" si="233"/>
        <v>41972.975868055553</v>
      </c>
      <c r="R2451" s="11">
        <f t="shared" si="230"/>
        <v>90</v>
      </c>
      <c r="S2451" t="str">
        <f t="shared" si="231"/>
        <v>food</v>
      </c>
      <c r="T2451" t="str">
        <f t="shared" si="232"/>
        <v>small batch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12">
        <f t="shared" si="229"/>
        <v>41901.864074074074</v>
      </c>
      <c r="Q2452" s="12">
        <f t="shared" si="233"/>
        <v>41939.924305555556</v>
      </c>
      <c r="R2452" s="11">
        <f t="shared" si="230"/>
        <v>149.31401960784314</v>
      </c>
      <c r="S2452" t="str">
        <f t="shared" si="231"/>
        <v>food</v>
      </c>
      <c r="T2452" t="str">
        <f t="shared" si="232"/>
        <v>small batch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12">
        <f t="shared" si="229"/>
        <v>42779.700115740743</v>
      </c>
      <c r="Q2453" s="12">
        <f t="shared" si="233"/>
        <v>42799.700115740743</v>
      </c>
      <c r="R2453" s="11">
        <f t="shared" si="230"/>
        <v>62.06989247311828</v>
      </c>
      <c r="S2453" t="str">
        <f t="shared" si="231"/>
        <v>food</v>
      </c>
      <c r="T2453" t="str">
        <f t="shared" si="232"/>
        <v>small batch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12">
        <f t="shared" si="229"/>
        <v>42338.635416666664</v>
      </c>
      <c r="Q2454" s="12">
        <f t="shared" si="233"/>
        <v>42367.749999999993</v>
      </c>
      <c r="R2454" s="11">
        <f t="shared" si="230"/>
        <v>53.4</v>
      </c>
      <c r="S2454" t="str">
        <f t="shared" si="231"/>
        <v>food</v>
      </c>
      <c r="T2454" t="str">
        <f t="shared" si="232"/>
        <v>small batch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12">
        <f t="shared" si="229"/>
        <v>42738.483900462961</v>
      </c>
      <c r="Q2455" s="12">
        <f t="shared" si="233"/>
        <v>42768.483900462961</v>
      </c>
      <c r="R2455" s="11">
        <f t="shared" si="230"/>
        <v>69.268656716417908</v>
      </c>
      <c r="S2455" t="str">
        <f t="shared" si="231"/>
        <v>food</v>
      </c>
      <c r="T2455" t="str">
        <f t="shared" si="232"/>
        <v>small batch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12">
        <f t="shared" si="229"/>
        <v>42769.99314814814</v>
      </c>
      <c r="Q2456" s="12">
        <f t="shared" si="233"/>
        <v>42804.99314814814</v>
      </c>
      <c r="R2456" s="11">
        <f t="shared" si="230"/>
        <v>271.50769230769231</v>
      </c>
      <c r="S2456" t="str">
        <f t="shared" si="231"/>
        <v>food</v>
      </c>
      <c r="T2456" t="str">
        <f t="shared" si="232"/>
        <v>small batch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12">
        <f t="shared" si="229"/>
        <v>42452.573495370372</v>
      </c>
      <c r="Q2457" s="12">
        <f t="shared" si="233"/>
        <v>42480.573495370372</v>
      </c>
      <c r="R2457" s="11">
        <f t="shared" si="230"/>
        <v>34.125</v>
      </c>
      <c r="S2457" t="str">
        <f t="shared" si="231"/>
        <v>food</v>
      </c>
      <c r="T2457" t="str">
        <f t="shared" si="232"/>
        <v>small batch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12">
        <f t="shared" si="229"/>
        <v>42761.752766203703</v>
      </c>
      <c r="Q2458" s="12">
        <f t="shared" si="233"/>
        <v>42791.752766203703</v>
      </c>
      <c r="R2458" s="11">
        <f t="shared" si="230"/>
        <v>40.492537313432834</v>
      </c>
      <c r="S2458" t="str">
        <f t="shared" si="231"/>
        <v>food</v>
      </c>
      <c r="T2458" t="str">
        <f t="shared" si="232"/>
        <v>small batch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12">
        <f t="shared" si="229"/>
        <v>42423.394166666665</v>
      </c>
      <c r="Q2459" s="12">
        <f t="shared" si="233"/>
        <v>42453.352500000001</v>
      </c>
      <c r="R2459" s="11">
        <f t="shared" si="230"/>
        <v>189.75806451612902</v>
      </c>
      <c r="S2459" t="str">
        <f t="shared" si="231"/>
        <v>food</v>
      </c>
      <c r="T2459" t="str">
        <f t="shared" si="232"/>
        <v>small batch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12">
        <f t="shared" si="229"/>
        <v>42495.663402777776</v>
      </c>
      <c r="Q2460" s="12">
        <f t="shared" si="233"/>
        <v>42530.583333333336</v>
      </c>
      <c r="R2460" s="11">
        <f t="shared" si="230"/>
        <v>68.862499999999997</v>
      </c>
      <c r="S2460" t="str">
        <f t="shared" si="231"/>
        <v>food</v>
      </c>
      <c r="T2460" t="str">
        <f t="shared" si="232"/>
        <v>small batch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12">
        <f t="shared" si="229"/>
        <v>42407.429224537038</v>
      </c>
      <c r="Q2461" s="12">
        <f t="shared" si="233"/>
        <v>42452.387557870366</v>
      </c>
      <c r="R2461" s="11">
        <f t="shared" si="230"/>
        <v>108.77659574468085</v>
      </c>
      <c r="S2461" t="str">
        <f t="shared" si="231"/>
        <v>food</v>
      </c>
      <c r="T2461" t="str">
        <f t="shared" si="232"/>
        <v>small batch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12">
        <f t="shared" si="229"/>
        <v>42703.978784722225</v>
      </c>
      <c r="Q2462" s="12">
        <f t="shared" si="233"/>
        <v>42737.970138888886</v>
      </c>
      <c r="R2462" s="11">
        <f t="shared" si="230"/>
        <v>125.98529411764706</v>
      </c>
      <c r="S2462" t="str">
        <f t="shared" si="231"/>
        <v>food</v>
      </c>
      <c r="T2462" t="str">
        <f t="shared" si="232"/>
        <v>small batch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12">
        <f t="shared" si="229"/>
        <v>40783.804363425923</v>
      </c>
      <c r="Q2463" s="12">
        <f t="shared" si="233"/>
        <v>40816.916666666664</v>
      </c>
      <c r="R2463" s="11">
        <f t="shared" si="230"/>
        <v>90.523255813953483</v>
      </c>
      <c r="S2463" t="str">
        <f t="shared" si="231"/>
        <v>music</v>
      </c>
      <c r="T2463" t="str">
        <f t="shared" si="232"/>
        <v>indie rock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12">
        <f t="shared" si="229"/>
        <v>41088.977962962963</v>
      </c>
      <c r="Q2464" s="12">
        <f t="shared" si="233"/>
        <v>41108.977962962963</v>
      </c>
      <c r="R2464" s="11">
        <f t="shared" si="230"/>
        <v>28.880434782608695</v>
      </c>
      <c r="S2464" t="str">
        <f t="shared" si="231"/>
        <v>music</v>
      </c>
      <c r="T2464" t="str">
        <f t="shared" si="232"/>
        <v>indie rock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12">
        <f t="shared" si="229"/>
        <v>41340.903067129628</v>
      </c>
      <c r="Q2465" s="12">
        <f t="shared" si="233"/>
        <v>41380.583333333328</v>
      </c>
      <c r="R2465" s="11">
        <f t="shared" si="230"/>
        <v>31</v>
      </c>
      <c r="S2465" t="str">
        <f t="shared" si="231"/>
        <v>music</v>
      </c>
      <c r="T2465" t="str">
        <f t="shared" si="232"/>
        <v>indie rock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12">
        <f t="shared" si="229"/>
        <v>42248.692094907405</v>
      </c>
      <c r="Q2466" s="12">
        <f t="shared" si="233"/>
        <v>42277.603472222218</v>
      </c>
      <c r="R2466" s="11">
        <f t="shared" si="230"/>
        <v>51.674418604651166</v>
      </c>
      <c r="S2466" t="str">
        <f t="shared" si="231"/>
        <v>music</v>
      </c>
      <c r="T2466" t="str">
        <f t="shared" si="232"/>
        <v>indie rock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12">
        <f t="shared" si="229"/>
        <v>41145.510972222219</v>
      </c>
      <c r="Q2467" s="12">
        <f t="shared" si="233"/>
        <v>41175.510972222219</v>
      </c>
      <c r="R2467" s="11">
        <f t="shared" si="230"/>
        <v>26.270833333333332</v>
      </c>
      <c r="S2467" t="str">
        <f t="shared" si="231"/>
        <v>music</v>
      </c>
      <c r="T2467" t="str">
        <f t="shared" si="232"/>
        <v>indie rock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12">
        <f t="shared" si="229"/>
        <v>41372.894131944442</v>
      </c>
      <c r="Q2468" s="12">
        <f t="shared" si="233"/>
        <v>41402.894131944442</v>
      </c>
      <c r="R2468" s="11">
        <f t="shared" si="230"/>
        <v>48.07692307692308</v>
      </c>
      <c r="S2468" t="str">
        <f t="shared" si="231"/>
        <v>music</v>
      </c>
      <c r="T2468" t="str">
        <f t="shared" si="232"/>
        <v>indie rock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12">
        <f t="shared" si="229"/>
        <v>41025.665868055556</v>
      </c>
      <c r="Q2469" s="12">
        <f t="shared" si="233"/>
        <v>41039.5</v>
      </c>
      <c r="R2469" s="11">
        <f t="shared" si="230"/>
        <v>27.558139534883722</v>
      </c>
      <c r="S2469" t="str">
        <f t="shared" si="231"/>
        <v>music</v>
      </c>
      <c r="T2469" t="str">
        <f t="shared" si="232"/>
        <v>indie rock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12">
        <f t="shared" si="229"/>
        <v>41173.945844907401</v>
      </c>
      <c r="Q2470" s="12">
        <f t="shared" si="233"/>
        <v>41210</v>
      </c>
      <c r="R2470" s="11">
        <f t="shared" si="230"/>
        <v>36.97137931034483</v>
      </c>
      <c r="S2470" t="str">
        <f t="shared" si="231"/>
        <v>music</v>
      </c>
      <c r="T2470" t="str">
        <f t="shared" si="232"/>
        <v>indie rock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12">
        <f t="shared" si="229"/>
        <v>40557.221400462957</v>
      </c>
      <c r="Q2471" s="12">
        <f t="shared" si="233"/>
        <v>40582.221400462957</v>
      </c>
      <c r="R2471" s="11">
        <f t="shared" si="230"/>
        <v>29.021276595744681</v>
      </c>
      <c r="S2471" t="str">
        <f t="shared" si="231"/>
        <v>music</v>
      </c>
      <c r="T2471" t="str">
        <f t="shared" si="232"/>
        <v>indie rock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12">
        <f t="shared" si="229"/>
        <v>41022.866377314815</v>
      </c>
      <c r="Q2472" s="12">
        <f t="shared" si="233"/>
        <v>41052.866377314815</v>
      </c>
      <c r="R2472" s="11">
        <f t="shared" si="230"/>
        <v>28.65666666666667</v>
      </c>
      <c r="S2472" t="str">
        <f t="shared" si="231"/>
        <v>music</v>
      </c>
      <c r="T2472" t="str">
        <f t="shared" si="232"/>
        <v>indie rock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12">
        <f t="shared" si="229"/>
        <v>40893.784629629627</v>
      </c>
      <c r="Q2473" s="12">
        <f t="shared" si="233"/>
        <v>40933.784629629627</v>
      </c>
      <c r="R2473" s="11">
        <f t="shared" si="230"/>
        <v>37.647058823529413</v>
      </c>
      <c r="S2473" t="str">
        <f t="shared" si="231"/>
        <v>music</v>
      </c>
      <c r="T2473" t="str">
        <f t="shared" si="232"/>
        <v>indie rock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12">
        <f t="shared" si="229"/>
        <v>40353.907175925924</v>
      </c>
      <c r="Q2474" s="12">
        <f t="shared" si="233"/>
        <v>40424.835416666661</v>
      </c>
      <c r="R2474" s="11">
        <f t="shared" si="230"/>
        <v>97.904038461538462</v>
      </c>
      <c r="S2474" t="str">
        <f t="shared" si="231"/>
        <v>music</v>
      </c>
      <c r="T2474" t="str">
        <f t="shared" si="232"/>
        <v>indie rock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12">
        <f t="shared" si="229"/>
        <v>41193.540150462963</v>
      </c>
      <c r="Q2475" s="12">
        <f t="shared" si="233"/>
        <v>41223.581817129627</v>
      </c>
      <c r="R2475" s="11">
        <f t="shared" si="230"/>
        <v>42.553191489361701</v>
      </c>
      <c r="S2475" t="str">
        <f t="shared" si="231"/>
        <v>music</v>
      </c>
      <c r="T2475" t="str">
        <f t="shared" si="232"/>
        <v>indie rock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12">
        <f t="shared" si="229"/>
        <v>40416.80296296296</v>
      </c>
      <c r="Q2476" s="12">
        <f t="shared" si="233"/>
        <v>40461.80296296296</v>
      </c>
      <c r="R2476" s="11">
        <f t="shared" si="230"/>
        <v>131.58368421052631</v>
      </c>
      <c r="S2476" t="str">
        <f t="shared" si="231"/>
        <v>music</v>
      </c>
      <c r="T2476" t="str">
        <f t="shared" si="232"/>
        <v>indie rock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12">
        <f t="shared" si="229"/>
        <v>40310.079340277778</v>
      </c>
      <c r="Q2477" s="12">
        <f t="shared" si="233"/>
        <v>40369.708333333328</v>
      </c>
      <c r="R2477" s="11">
        <f t="shared" si="230"/>
        <v>32.320987654320987</v>
      </c>
      <c r="S2477" t="str">
        <f t="shared" si="231"/>
        <v>music</v>
      </c>
      <c r="T2477" t="str">
        <f t="shared" si="232"/>
        <v>indie rock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12">
        <f t="shared" si="229"/>
        <v>41913.120023148142</v>
      </c>
      <c r="Q2478" s="12">
        <f t="shared" si="233"/>
        <v>41946.161689814813</v>
      </c>
      <c r="R2478" s="11">
        <f t="shared" si="230"/>
        <v>61.103999999999999</v>
      </c>
      <c r="S2478" t="str">
        <f t="shared" si="231"/>
        <v>music</v>
      </c>
      <c r="T2478" t="str">
        <f t="shared" si="232"/>
        <v>indie rock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12">
        <f t="shared" si="229"/>
        <v>41088.483159722222</v>
      </c>
      <c r="Q2479" s="12">
        <f t="shared" si="233"/>
        <v>41133.483159722222</v>
      </c>
      <c r="R2479" s="11">
        <f t="shared" si="230"/>
        <v>31.341463414634145</v>
      </c>
      <c r="S2479" t="str">
        <f t="shared" si="231"/>
        <v>music</v>
      </c>
      <c r="T2479" t="str">
        <f t="shared" si="232"/>
        <v>indie rock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12">
        <f t="shared" si="229"/>
        <v>41257.742048611108</v>
      </c>
      <c r="Q2480" s="12">
        <f t="shared" si="233"/>
        <v>41287.742048611108</v>
      </c>
      <c r="R2480" s="11">
        <f t="shared" si="230"/>
        <v>129.1139240506329</v>
      </c>
      <c r="S2480" t="str">
        <f t="shared" si="231"/>
        <v>music</v>
      </c>
      <c r="T2480" t="str">
        <f t="shared" si="232"/>
        <v>indie rock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12">
        <f t="shared" si="229"/>
        <v>41107.518449074072</v>
      </c>
      <c r="Q2481" s="12">
        <f t="shared" si="233"/>
        <v>41117.875</v>
      </c>
      <c r="R2481" s="11">
        <f t="shared" si="230"/>
        <v>25.020624999999999</v>
      </c>
      <c r="S2481" t="str">
        <f t="shared" si="231"/>
        <v>music</v>
      </c>
      <c r="T2481" t="str">
        <f t="shared" si="232"/>
        <v>indie rock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12">
        <f t="shared" si="229"/>
        <v>42227.727824074071</v>
      </c>
      <c r="Q2482" s="12">
        <f t="shared" si="233"/>
        <v>42287.727824074071</v>
      </c>
      <c r="R2482" s="11">
        <f t="shared" si="230"/>
        <v>250</v>
      </c>
      <c r="S2482" t="str">
        <f t="shared" si="231"/>
        <v>music</v>
      </c>
      <c r="T2482" t="str">
        <f t="shared" si="232"/>
        <v>indie rock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12">
        <f t="shared" si="229"/>
        <v>40999.437592592592</v>
      </c>
      <c r="Q2483" s="12">
        <f t="shared" si="233"/>
        <v>41029.437592592592</v>
      </c>
      <c r="R2483" s="11">
        <f t="shared" si="230"/>
        <v>47.541473684210523</v>
      </c>
      <c r="S2483" t="str">
        <f t="shared" si="231"/>
        <v>music</v>
      </c>
      <c r="T2483" t="str">
        <f t="shared" si="232"/>
        <v>indie rock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12">
        <f t="shared" si="229"/>
        <v>40711.573877314811</v>
      </c>
      <c r="Q2484" s="12">
        <f t="shared" si="233"/>
        <v>40756.573877314811</v>
      </c>
      <c r="R2484" s="11">
        <f t="shared" si="230"/>
        <v>40.04</v>
      </c>
      <c r="S2484" t="str">
        <f t="shared" si="231"/>
        <v>music</v>
      </c>
      <c r="T2484" t="str">
        <f t="shared" si="232"/>
        <v>indie rock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12">
        <f t="shared" si="229"/>
        <v>40970.541701388887</v>
      </c>
      <c r="Q2485" s="12">
        <f t="shared" si="233"/>
        <v>41030.500034722223</v>
      </c>
      <c r="R2485" s="11">
        <f t="shared" si="230"/>
        <v>65.84210526315789</v>
      </c>
      <c r="S2485" t="str">
        <f t="shared" si="231"/>
        <v>music</v>
      </c>
      <c r="T2485" t="str">
        <f t="shared" si="232"/>
        <v>indie rock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12">
        <f t="shared" si="229"/>
        <v>40771.708368055552</v>
      </c>
      <c r="Q2486" s="12">
        <f t="shared" si="233"/>
        <v>40801.708368055552</v>
      </c>
      <c r="R2486" s="11">
        <f t="shared" si="230"/>
        <v>46.401222222222216</v>
      </c>
      <c r="S2486" t="str">
        <f t="shared" si="231"/>
        <v>music</v>
      </c>
      <c r="T2486" t="str">
        <f t="shared" si="232"/>
        <v>indie rock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12">
        <f t="shared" si="229"/>
        <v>40793.790266203701</v>
      </c>
      <c r="Q2487" s="12">
        <f t="shared" si="233"/>
        <v>40828.790266203701</v>
      </c>
      <c r="R2487" s="11">
        <f t="shared" si="230"/>
        <v>50.365853658536587</v>
      </c>
      <c r="S2487" t="str">
        <f t="shared" si="231"/>
        <v>music</v>
      </c>
      <c r="T2487" t="str">
        <f t="shared" si="232"/>
        <v>indie rock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12">
        <f t="shared" si="229"/>
        <v>40991.499722222223</v>
      </c>
      <c r="Q2488" s="12">
        <f t="shared" si="233"/>
        <v>41021.499722222223</v>
      </c>
      <c r="R2488" s="11">
        <f t="shared" si="230"/>
        <v>26.566666666666666</v>
      </c>
      <c r="S2488" t="str">
        <f t="shared" si="231"/>
        <v>music</v>
      </c>
      <c r="T2488" t="str">
        <f t="shared" si="232"/>
        <v>indie rock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12">
        <f t="shared" si="229"/>
        <v>41025.874965277777</v>
      </c>
      <c r="Q2489" s="12">
        <f t="shared" si="233"/>
        <v>41055.874965277777</v>
      </c>
      <c r="R2489" s="11">
        <f t="shared" si="230"/>
        <v>39.493684210526318</v>
      </c>
      <c r="S2489" t="str">
        <f t="shared" si="231"/>
        <v>music</v>
      </c>
      <c r="T2489" t="str">
        <f t="shared" si="232"/>
        <v>indie rock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12">
        <f t="shared" si="229"/>
        <v>40833.424861111111</v>
      </c>
      <c r="Q2490" s="12">
        <f t="shared" si="233"/>
        <v>40863.466527777775</v>
      </c>
      <c r="R2490" s="11">
        <f t="shared" si="230"/>
        <v>49.246153846153845</v>
      </c>
      <c r="S2490" t="str">
        <f t="shared" si="231"/>
        <v>music</v>
      </c>
      <c r="T2490" t="str">
        <f t="shared" si="232"/>
        <v>indie rock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12">
        <f t="shared" si="229"/>
        <v>41373.481932870367</v>
      </c>
      <c r="Q2491" s="12">
        <f t="shared" si="233"/>
        <v>41403.481932870367</v>
      </c>
      <c r="R2491" s="11">
        <f t="shared" si="230"/>
        <v>62.38</v>
      </c>
      <c r="S2491" t="str">
        <f t="shared" si="231"/>
        <v>music</v>
      </c>
      <c r="T2491" t="str">
        <f t="shared" si="232"/>
        <v>indie rock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12">
        <f t="shared" si="229"/>
        <v>41023.019398148142</v>
      </c>
      <c r="Q2492" s="12">
        <f t="shared" si="233"/>
        <v>41083.019398148142</v>
      </c>
      <c r="R2492" s="11">
        <f t="shared" si="230"/>
        <v>37.9375</v>
      </c>
      <c r="S2492" t="str">
        <f t="shared" si="231"/>
        <v>music</v>
      </c>
      <c r="T2492" t="str">
        <f t="shared" si="232"/>
        <v>indie rock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12">
        <f t="shared" si="229"/>
        <v>40542.630949074075</v>
      </c>
      <c r="Q2493" s="12">
        <f t="shared" si="233"/>
        <v>40558.868749999994</v>
      </c>
      <c r="R2493" s="11">
        <f t="shared" si="230"/>
        <v>51.6</v>
      </c>
      <c r="S2493" t="str">
        <f t="shared" si="231"/>
        <v>music</v>
      </c>
      <c r="T2493" t="str">
        <f t="shared" si="232"/>
        <v>indie rock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12">
        <f t="shared" si="229"/>
        <v>41024.777638888889</v>
      </c>
      <c r="Q2494" s="12">
        <f t="shared" si="233"/>
        <v>41076.207638888889</v>
      </c>
      <c r="R2494" s="11">
        <f t="shared" si="230"/>
        <v>27.777777777777779</v>
      </c>
      <c r="S2494" t="str">
        <f t="shared" si="231"/>
        <v>music</v>
      </c>
      <c r="T2494" t="str">
        <f t="shared" si="232"/>
        <v>indie rock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12">
        <f t="shared" si="229"/>
        <v>41347.959953703699</v>
      </c>
      <c r="Q2495" s="12">
        <f t="shared" si="233"/>
        <v>41392.959953703699</v>
      </c>
      <c r="R2495" s="11">
        <f t="shared" si="230"/>
        <v>99.382239382239376</v>
      </c>
      <c r="S2495" t="str">
        <f t="shared" si="231"/>
        <v>music</v>
      </c>
      <c r="T2495" t="str">
        <f t="shared" si="232"/>
        <v>indie rock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12">
        <f t="shared" si="229"/>
        <v>41022.436851851846</v>
      </c>
      <c r="Q2496" s="12">
        <f t="shared" si="233"/>
        <v>41052.436851851846</v>
      </c>
      <c r="R2496" s="11">
        <f t="shared" si="230"/>
        <v>38.848205128205123</v>
      </c>
      <c r="S2496" t="str">
        <f t="shared" si="231"/>
        <v>music</v>
      </c>
      <c r="T2496" t="str">
        <f t="shared" si="232"/>
        <v>indie rock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12">
        <f t="shared" si="229"/>
        <v>41036.738136574073</v>
      </c>
      <c r="Q2497" s="12">
        <f t="shared" si="233"/>
        <v>41066.738136574073</v>
      </c>
      <c r="R2497" s="11">
        <f t="shared" si="230"/>
        <v>45.548809523809524</v>
      </c>
      <c r="S2497" t="str">
        <f t="shared" si="231"/>
        <v>music</v>
      </c>
      <c r="T2497" t="str">
        <f t="shared" si="232"/>
        <v>indie rock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12">
        <f t="shared" si="229"/>
        <v>41327.788101851853</v>
      </c>
      <c r="Q2498" s="12">
        <f t="shared" si="233"/>
        <v>41362.746435185181</v>
      </c>
      <c r="R2498" s="11">
        <f t="shared" si="230"/>
        <v>600</v>
      </c>
      <c r="S2498" t="str">
        <f t="shared" si="231"/>
        <v>music</v>
      </c>
      <c r="T2498" t="str">
        <f t="shared" si="232"/>
        <v>indie rock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((E2499/D2499)*100)</f>
        <v>112.7715</v>
      </c>
      <c r="P2499" s="12">
        <f t="shared" ref="P2499:P2562" si="235">(((J2499/60)/60)/24)+DATE(1970,1,1)+(-5/24)</f>
        <v>40730.670578703699</v>
      </c>
      <c r="Q2499" s="12">
        <f t="shared" si="233"/>
        <v>40760.670578703699</v>
      </c>
      <c r="R2499" s="11">
        <f t="shared" ref="R2499:R2562" si="236">IFERROR(E2499/L2499,0)</f>
        <v>80.551071428571419</v>
      </c>
      <c r="S2499" t="str">
        <f t="shared" ref="S2499:S2562" si="237">LEFT(N2499, SEARCH("/",N2499,1)-1)</f>
        <v>music</v>
      </c>
      <c r="T2499" t="str">
        <f t="shared" ref="T2499:T2562" si="238">RIGHT(N2499,LEN(N2499)-SEARCH("/",N2499))</f>
        <v>indie rock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12">
        <f t="shared" si="235"/>
        <v>42017.759108796294</v>
      </c>
      <c r="Q2500" s="12">
        <f t="shared" ref="Q2500:Q2563" si="239">(((I2500/60)/60)/24)+DATE(1970,1,1)+(-5/24)</f>
        <v>42031.759108796294</v>
      </c>
      <c r="R2500" s="11">
        <f t="shared" si="236"/>
        <v>52.8</v>
      </c>
      <c r="S2500" t="str">
        <f t="shared" si="237"/>
        <v>music</v>
      </c>
      <c r="T2500" t="str">
        <f t="shared" si="238"/>
        <v>indie rock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12">
        <f t="shared" si="235"/>
        <v>41226.440243055549</v>
      </c>
      <c r="Q2501" s="12">
        <f t="shared" si="239"/>
        <v>41274.541666666664</v>
      </c>
      <c r="R2501" s="11">
        <f t="shared" si="236"/>
        <v>47.676470588235297</v>
      </c>
      <c r="S2501" t="str">
        <f t="shared" si="237"/>
        <v>music</v>
      </c>
      <c r="T2501" t="str">
        <f t="shared" si="238"/>
        <v>indie rock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12">
        <f t="shared" si="235"/>
        <v>41053.564525462964</v>
      </c>
      <c r="Q2502" s="12">
        <f t="shared" si="239"/>
        <v>41083.564525462964</v>
      </c>
      <c r="R2502" s="11">
        <f t="shared" si="236"/>
        <v>23.448275862068964</v>
      </c>
      <c r="S2502" t="str">
        <f t="shared" si="237"/>
        <v>music</v>
      </c>
      <c r="T2502" t="str">
        <f t="shared" si="238"/>
        <v>indie rock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12">
        <f t="shared" si="235"/>
        <v>42244.568333333329</v>
      </c>
      <c r="Q2503" s="12">
        <f t="shared" si="239"/>
        <v>42274.568333333329</v>
      </c>
      <c r="R2503" s="11">
        <f t="shared" si="236"/>
        <v>40.142857142857146</v>
      </c>
      <c r="S2503" t="str">
        <f t="shared" si="237"/>
        <v>food</v>
      </c>
      <c r="T2503" t="str">
        <f t="shared" si="238"/>
        <v>restaurants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12">
        <f t="shared" si="235"/>
        <v>41858.617106481477</v>
      </c>
      <c r="Q2504" s="12">
        <f t="shared" si="239"/>
        <v>41903.617106481477</v>
      </c>
      <c r="R2504" s="11">
        <f t="shared" si="236"/>
        <v>17.2</v>
      </c>
      <c r="S2504" t="str">
        <f t="shared" si="237"/>
        <v>food</v>
      </c>
      <c r="T2504" t="str">
        <f t="shared" si="238"/>
        <v>restaurants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12">
        <f t="shared" si="235"/>
        <v>42498.691064814811</v>
      </c>
      <c r="Q2505" s="12">
        <f t="shared" si="239"/>
        <v>42528.67083333333</v>
      </c>
      <c r="R2505" s="11">
        <f t="shared" si="236"/>
        <v>0</v>
      </c>
      <c r="S2505" t="str">
        <f t="shared" si="237"/>
        <v>food</v>
      </c>
      <c r="T2505" t="str">
        <f t="shared" si="238"/>
        <v>restaurants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12">
        <f t="shared" si="235"/>
        <v>41927.807106481479</v>
      </c>
      <c r="Q2506" s="12">
        <f t="shared" si="239"/>
        <v>41957.848773148151</v>
      </c>
      <c r="R2506" s="11">
        <f t="shared" si="236"/>
        <v>0</v>
      </c>
      <c r="S2506" t="str">
        <f t="shared" si="237"/>
        <v>food</v>
      </c>
      <c r="T2506" t="str">
        <f t="shared" si="238"/>
        <v>restaurants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12">
        <f t="shared" si="235"/>
        <v>42046.847407407404</v>
      </c>
      <c r="Q2507" s="12">
        <f t="shared" si="239"/>
        <v>42076.80574074074</v>
      </c>
      <c r="R2507" s="11">
        <f t="shared" si="236"/>
        <v>0</v>
      </c>
      <c r="S2507" t="str">
        <f t="shared" si="237"/>
        <v>food</v>
      </c>
      <c r="T2507" t="str">
        <f t="shared" si="238"/>
        <v>restaurants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12">
        <f t="shared" si="235"/>
        <v>42258.088761574072</v>
      </c>
      <c r="Q2508" s="12">
        <f t="shared" si="239"/>
        <v>42280.666666666664</v>
      </c>
      <c r="R2508" s="11">
        <f t="shared" si="236"/>
        <v>15</v>
      </c>
      <c r="S2508" t="str">
        <f t="shared" si="237"/>
        <v>food</v>
      </c>
      <c r="T2508" t="str">
        <f t="shared" si="238"/>
        <v>restaurants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12">
        <f t="shared" si="235"/>
        <v>42104.864629629628</v>
      </c>
      <c r="Q2509" s="12">
        <f t="shared" si="239"/>
        <v>42134.864629629628</v>
      </c>
      <c r="R2509" s="11">
        <f t="shared" si="236"/>
        <v>0</v>
      </c>
      <c r="S2509" t="str">
        <f t="shared" si="237"/>
        <v>food</v>
      </c>
      <c r="T2509" t="str">
        <f t="shared" si="238"/>
        <v>restaurants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12">
        <f t="shared" si="235"/>
        <v>41835.743449074071</v>
      </c>
      <c r="Q2510" s="12">
        <f t="shared" si="239"/>
        <v>41865.743449074071</v>
      </c>
      <c r="R2510" s="11">
        <f t="shared" si="236"/>
        <v>0</v>
      </c>
      <c r="S2510" t="str">
        <f t="shared" si="237"/>
        <v>food</v>
      </c>
      <c r="T2510" t="str">
        <f t="shared" si="238"/>
        <v>restaurants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12">
        <f t="shared" si="235"/>
        <v>42058.601261574069</v>
      </c>
      <c r="Q2511" s="12">
        <f t="shared" si="239"/>
        <v>42114.559594907405</v>
      </c>
      <c r="R2511" s="11">
        <f t="shared" si="236"/>
        <v>35.714285714285715</v>
      </c>
      <c r="S2511" t="str">
        <f t="shared" si="237"/>
        <v>food</v>
      </c>
      <c r="T2511" t="str">
        <f t="shared" si="238"/>
        <v>restaurants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12">
        <f t="shared" si="235"/>
        <v>42078.78902777777</v>
      </c>
      <c r="Q2512" s="12">
        <f t="shared" si="239"/>
        <v>42138.78902777777</v>
      </c>
      <c r="R2512" s="11">
        <f t="shared" si="236"/>
        <v>37.5</v>
      </c>
      <c r="S2512" t="str">
        <f t="shared" si="237"/>
        <v>food</v>
      </c>
      <c r="T2512" t="str">
        <f t="shared" si="238"/>
        <v>restaurants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12">
        <f t="shared" si="235"/>
        <v>42371.238576388881</v>
      </c>
      <c r="Q2513" s="12">
        <f t="shared" si="239"/>
        <v>42401.238576388881</v>
      </c>
      <c r="R2513" s="11">
        <f t="shared" si="236"/>
        <v>0</v>
      </c>
      <c r="S2513" t="str">
        <f t="shared" si="237"/>
        <v>food</v>
      </c>
      <c r="T2513" t="str">
        <f t="shared" si="238"/>
        <v>restaurants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12">
        <f t="shared" si="235"/>
        <v>41971.668530092589</v>
      </c>
      <c r="Q2514" s="12">
        <f t="shared" si="239"/>
        <v>41986.668530092589</v>
      </c>
      <c r="R2514" s="11">
        <f t="shared" si="236"/>
        <v>0</v>
      </c>
      <c r="S2514" t="str">
        <f t="shared" si="237"/>
        <v>food</v>
      </c>
      <c r="T2514" t="str">
        <f t="shared" si="238"/>
        <v>restaurants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12">
        <f t="shared" si="235"/>
        <v>42731.798483796294</v>
      </c>
      <c r="Q2515" s="12">
        <f t="shared" si="239"/>
        <v>42791.798483796294</v>
      </c>
      <c r="R2515" s="11">
        <f t="shared" si="236"/>
        <v>0</v>
      </c>
      <c r="S2515" t="str">
        <f t="shared" si="237"/>
        <v>food</v>
      </c>
      <c r="T2515" t="str">
        <f t="shared" si="238"/>
        <v>restaurants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12">
        <f t="shared" si="235"/>
        <v>41854.181446759256</v>
      </c>
      <c r="Q2516" s="12">
        <f t="shared" si="239"/>
        <v>41871.181446759256</v>
      </c>
      <c r="R2516" s="11">
        <f t="shared" si="236"/>
        <v>52.5</v>
      </c>
      <c r="S2516" t="str">
        <f t="shared" si="237"/>
        <v>food</v>
      </c>
      <c r="T2516" t="str">
        <f t="shared" si="238"/>
        <v>restaurants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12">
        <f t="shared" si="235"/>
        <v>42027.63140046296</v>
      </c>
      <c r="Q2517" s="12">
        <f t="shared" si="239"/>
        <v>42057.63140046296</v>
      </c>
      <c r="R2517" s="11">
        <f t="shared" si="236"/>
        <v>77.5</v>
      </c>
      <c r="S2517" t="str">
        <f t="shared" si="237"/>
        <v>food</v>
      </c>
      <c r="T2517" t="str">
        <f t="shared" si="238"/>
        <v>restaurants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12">
        <f t="shared" si="235"/>
        <v>41942.445046296292</v>
      </c>
      <c r="Q2518" s="12">
        <f t="shared" si="239"/>
        <v>41972.486712962964</v>
      </c>
      <c r="R2518" s="11">
        <f t="shared" si="236"/>
        <v>0</v>
      </c>
      <c r="S2518" t="str">
        <f t="shared" si="237"/>
        <v>food</v>
      </c>
      <c r="T2518" t="str">
        <f t="shared" si="238"/>
        <v>restaurants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12">
        <f t="shared" si="235"/>
        <v>42052.594097222223</v>
      </c>
      <c r="Q2519" s="12">
        <f t="shared" si="239"/>
        <v>42082.552430555552</v>
      </c>
      <c r="R2519" s="11">
        <f t="shared" si="236"/>
        <v>53.545454545454547</v>
      </c>
      <c r="S2519" t="str">
        <f t="shared" si="237"/>
        <v>food</v>
      </c>
      <c r="T2519" t="str">
        <f t="shared" si="238"/>
        <v>restaurants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12">
        <f t="shared" si="235"/>
        <v>41926.472546296296</v>
      </c>
      <c r="Q2520" s="12">
        <f t="shared" si="239"/>
        <v>41956.51421296296</v>
      </c>
      <c r="R2520" s="11">
        <f t="shared" si="236"/>
        <v>0</v>
      </c>
      <c r="S2520" t="str">
        <f t="shared" si="237"/>
        <v>food</v>
      </c>
      <c r="T2520" t="str">
        <f t="shared" si="238"/>
        <v>restaurants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12">
        <f t="shared" si="235"/>
        <v>41808.946805555555</v>
      </c>
      <c r="Q2521" s="12">
        <f t="shared" si="239"/>
        <v>41838.946805555555</v>
      </c>
      <c r="R2521" s="11">
        <f t="shared" si="236"/>
        <v>16.25</v>
      </c>
      <c r="S2521" t="str">
        <f t="shared" si="237"/>
        <v>food</v>
      </c>
      <c r="T2521" t="str">
        <f t="shared" si="238"/>
        <v>restaurants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12">
        <f t="shared" si="235"/>
        <v>42612.392187500001</v>
      </c>
      <c r="Q2522" s="12">
        <f t="shared" si="239"/>
        <v>42658.597916666658</v>
      </c>
      <c r="R2522" s="11">
        <f t="shared" si="236"/>
        <v>0</v>
      </c>
      <c r="S2522" t="str">
        <f t="shared" si="237"/>
        <v>food</v>
      </c>
      <c r="T2522" t="str">
        <f t="shared" si="238"/>
        <v>restaurants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12">
        <f t="shared" si="235"/>
        <v>42269.75950231481</v>
      </c>
      <c r="Q2523" s="12">
        <f t="shared" si="239"/>
        <v>42290.75950231481</v>
      </c>
      <c r="R2523" s="11">
        <f t="shared" si="236"/>
        <v>103.68174242424243</v>
      </c>
      <c r="S2523" t="str">
        <f t="shared" si="237"/>
        <v>music</v>
      </c>
      <c r="T2523" t="str">
        <f t="shared" si="238"/>
        <v>classical music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12">
        <f t="shared" si="235"/>
        <v>42460.365277777775</v>
      </c>
      <c r="Q2524" s="12">
        <f t="shared" si="239"/>
        <v>42482.411111111105</v>
      </c>
      <c r="R2524" s="11">
        <f t="shared" si="236"/>
        <v>185.18518518518519</v>
      </c>
      <c r="S2524" t="str">
        <f t="shared" si="237"/>
        <v>music</v>
      </c>
      <c r="T2524" t="str">
        <f t="shared" si="238"/>
        <v>classical music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12">
        <f t="shared" si="235"/>
        <v>41930.767268518517</v>
      </c>
      <c r="Q2525" s="12">
        <f t="shared" si="239"/>
        <v>41960.808935185189</v>
      </c>
      <c r="R2525" s="11">
        <f t="shared" si="236"/>
        <v>54.153846153846153</v>
      </c>
      <c r="S2525" t="str">
        <f t="shared" si="237"/>
        <v>music</v>
      </c>
      <c r="T2525" t="str">
        <f t="shared" si="238"/>
        <v>classical music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12">
        <f t="shared" si="235"/>
        <v>41961.599039351851</v>
      </c>
      <c r="Q2526" s="12">
        <f t="shared" si="239"/>
        <v>41993.979166666664</v>
      </c>
      <c r="R2526" s="11">
        <f t="shared" si="236"/>
        <v>177.2093023255814</v>
      </c>
      <c r="S2526" t="str">
        <f t="shared" si="237"/>
        <v>music</v>
      </c>
      <c r="T2526" t="str">
        <f t="shared" si="238"/>
        <v>classical music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12">
        <f t="shared" si="235"/>
        <v>41058.636238425926</v>
      </c>
      <c r="Q2527" s="12">
        <f t="shared" si="239"/>
        <v>41088.636238425926</v>
      </c>
      <c r="R2527" s="11">
        <f t="shared" si="236"/>
        <v>100.325</v>
      </c>
      <c r="S2527" t="str">
        <f t="shared" si="237"/>
        <v>music</v>
      </c>
      <c r="T2527" t="str">
        <f t="shared" si="238"/>
        <v>classical music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12">
        <f t="shared" si="235"/>
        <v>41952.882800925923</v>
      </c>
      <c r="Q2528" s="12">
        <f t="shared" si="239"/>
        <v>41980.999305555553</v>
      </c>
      <c r="R2528" s="11">
        <f t="shared" si="236"/>
        <v>136.90909090909091</v>
      </c>
      <c r="S2528" t="str">
        <f t="shared" si="237"/>
        <v>music</v>
      </c>
      <c r="T2528" t="str">
        <f t="shared" si="238"/>
        <v>classical music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12">
        <f t="shared" si="235"/>
        <v>41546.542719907404</v>
      </c>
      <c r="Q2529" s="12">
        <f t="shared" si="239"/>
        <v>41564.957638888889</v>
      </c>
      <c r="R2529" s="11">
        <f t="shared" si="236"/>
        <v>57.535211267605632</v>
      </c>
      <c r="S2529" t="str">
        <f t="shared" si="237"/>
        <v>music</v>
      </c>
      <c r="T2529" t="str">
        <f t="shared" si="238"/>
        <v>classical music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12">
        <f t="shared" si="235"/>
        <v>42217.626192129632</v>
      </c>
      <c r="Q2530" s="12">
        <f t="shared" si="239"/>
        <v>42236.249999999993</v>
      </c>
      <c r="R2530" s="11">
        <f t="shared" si="236"/>
        <v>52.962839506172834</v>
      </c>
      <c r="S2530" t="str">
        <f t="shared" si="237"/>
        <v>music</v>
      </c>
      <c r="T2530" t="str">
        <f t="shared" si="238"/>
        <v>classical music</v>
      </c>
    </row>
    <row r="2531" spans="1:2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12">
        <f t="shared" si="235"/>
        <v>40947.872395833328</v>
      </c>
      <c r="Q2531" s="12">
        <f t="shared" si="239"/>
        <v>40992.830729166664</v>
      </c>
      <c r="R2531" s="11">
        <f t="shared" si="236"/>
        <v>82.328947368421055</v>
      </c>
      <c r="S2531" t="str">
        <f t="shared" si="237"/>
        <v>music</v>
      </c>
      <c r="T2531" t="str">
        <f t="shared" si="238"/>
        <v>classical music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12">
        <f t="shared" si="235"/>
        <v>42081.656307870369</v>
      </c>
      <c r="Q2532" s="12">
        <f t="shared" si="239"/>
        <v>42113.993055555555</v>
      </c>
      <c r="R2532" s="11">
        <f t="shared" si="236"/>
        <v>135.41666666666666</v>
      </c>
      <c r="S2532" t="str">
        <f t="shared" si="237"/>
        <v>music</v>
      </c>
      <c r="T2532" t="str">
        <f t="shared" si="238"/>
        <v>classical music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12">
        <f t="shared" si="235"/>
        <v>42208.471689814811</v>
      </c>
      <c r="Q2533" s="12">
        <f t="shared" si="239"/>
        <v>42230.957638888889</v>
      </c>
      <c r="R2533" s="11">
        <f t="shared" si="236"/>
        <v>74.06557377049181</v>
      </c>
      <c r="S2533" t="str">
        <f t="shared" si="237"/>
        <v>music</v>
      </c>
      <c r="T2533" t="str">
        <f t="shared" si="238"/>
        <v>classical music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12">
        <f t="shared" si="235"/>
        <v>41107.640810185185</v>
      </c>
      <c r="Q2534" s="12">
        <f t="shared" si="239"/>
        <v>41137.640810185185</v>
      </c>
      <c r="R2534" s="11">
        <f t="shared" si="236"/>
        <v>84.083333333333329</v>
      </c>
      <c r="S2534" t="str">
        <f t="shared" si="237"/>
        <v>music</v>
      </c>
      <c r="T2534" t="str">
        <f t="shared" si="238"/>
        <v>classical music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12">
        <f t="shared" si="235"/>
        <v>41304.542951388888</v>
      </c>
      <c r="Q2535" s="12">
        <f t="shared" si="239"/>
        <v>41334.542453703703</v>
      </c>
      <c r="R2535" s="11">
        <f t="shared" si="236"/>
        <v>61.029411764705884</v>
      </c>
      <c r="S2535" t="str">
        <f t="shared" si="237"/>
        <v>music</v>
      </c>
      <c r="T2535" t="str">
        <f t="shared" si="238"/>
        <v>classical music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12">
        <f t="shared" si="235"/>
        <v>40127.492037037038</v>
      </c>
      <c r="Q2536" s="12">
        <f t="shared" si="239"/>
        <v>40179.041666666664</v>
      </c>
      <c r="R2536" s="11">
        <f t="shared" si="236"/>
        <v>150</v>
      </c>
      <c r="S2536" t="str">
        <f t="shared" si="237"/>
        <v>music</v>
      </c>
      <c r="T2536" t="str">
        <f t="shared" si="238"/>
        <v>classical music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12">
        <f t="shared" si="235"/>
        <v>41943.582696759258</v>
      </c>
      <c r="Q2537" s="12">
        <f t="shared" si="239"/>
        <v>41974.624363425923</v>
      </c>
      <c r="R2537" s="11">
        <f t="shared" si="236"/>
        <v>266.08974358974359</v>
      </c>
      <c r="S2537" t="str">
        <f t="shared" si="237"/>
        <v>music</v>
      </c>
      <c r="T2537" t="str">
        <f t="shared" si="238"/>
        <v>classical music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12">
        <f t="shared" si="235"/>
        <v>41463.89775462963</v>
      </c>
      <c r="Q2538" s="12">
        <f t="shared" si="239"/>
        <v>41484.89775462963</v>
      </c>
      <c r="R2538" s="11">
        <f t="shared" si="236"/>
        <v>7.25</v>
      </c>
      <c r="S2538" t="str">
        <f t="shared" si="237"/>
        <v>music</v>
      </c>
      <c r="T2538" t="str">
        <f t="shared" si="238"/>
        <v>classical music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12">
        <f t="shared" si="235"/>
        <v>40696.440451388888</v>
      </c>
      <c r="Q2539" s="12">
        <f t="shared" si="239"/>
        <v>40756.440451388888</v>
      </c>
      <c r="R2539" s="11">
        <f t="shared" si="236"/>
        <v>100</v>
      </c>
      <c r="S2539" t="str">
        <f t="shared" si="237"/>
        <v>music</v>
      </c>
      <c r="T2539" t="str">
        <f t="shared" si="238"/>
        <v>classical music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12">
        <f t="shared" si="235"/>
        <v>41298.301631944443</v>
      </c>
      <c r="Q2540" s="12">
        <f t="shared" si="239"/>
        <v>41328.999305555553</v>
      </c>
      <c r="R2540" s="11">
        <f t="shared" si="236"/>
        <v>109.96308108108107</v>
      </c>
      <c r="S2540" t="str">
        <f t="shared" si="237"/>
        <v>music</v>
      </c>
      <c r="T2540" t="str">
        <f t="shared" si="238"/>
        <v>classical music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12">
        <f t="shared" si="235"/>
        <v>41977.693888888891</v>
      </c>
      <c r="Q2541" s="12">
        <f t="shared" si="239"/>
        <v>42037.693888888891</v>
      </c>
      <c r="R2541" s="11">
        <f t="shared" si="236"/>
        <v>169.91525423728814</v>
      </c>
      <c r="S2541" t="str">
        <f t="shared" si="237"/>
        <v>music</v>
      </c>
      <c r="T2541" t="str">
        <f t="shared" si="238"/>
        <v>classical music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12">
        <f t="shared" si="235"/>
        <v>40785.466678240737</v>
      </c>
      <c r="Q2542" s="12">
        <f t="shared" si="239"/>
        <v>40845.466678240737</v>
      </c>
      <c r="R2542" s="11">
        <f t="shared" si="236"/>
        <v>95.740740740740748</v>
      </c>
      <c r="S2542" t="str">
        <f t="shared" si="237"/>
        <v>music</v>
      </c>
      <c r="T2542" t="str">
        <f t="shared" si="238"/>
        <v>classical music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12">
        <f t="shared" si="235"/>
        <v>41483.240949074068</v>
      </c>
      <c r="Q2543" s="12">
        <f t="shared" si="239"/>
        <v>41543.240949074068</v>
      </c>
      <c r="R2543" s="11">
        <f t="shared" si="236"/>
        <v>59.460317460317462</v>
      </c>
      <c r="S2543" t="str">
        <f t="shared" si="237"/>
        <v>music</v>
      </c>
      <c r="T2543" t="str">
        <f t="shared" si="238"/>
        <v>classical music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12">
        <f t="shared" si="235"/>
        <v>41509.218252314815</v>
      </c>
      <c r="Q2544" s="12">
        <f t="shared" si="239"/>
        <v>41547.957638888889</v>
      </c>
      <c r="R2544" s="11">
        <f t="shared" si="236"/>
        <v>55.769230769230766</v>
      </c>
      <c r="S2544" t="str">
        <f t="shared" si="237"/>
        <v>music</v>
      </c>
      <c r="T2544" t="str">
        <f t="shared" si="238"/>
        <v>classical music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12">
        <f t="shared" si="235"/>
        <v>40513.899282407401</v>
      </c>
      <c r="Q2545" s="12">
        <f t="shared" si="239"/>
        <v>40544.916666666664</v>
      </c>
      <c r="R2545" s="11">
        <f t="shared" si="236"/>
        <v>30.076923076923077</v>
      </c>
      <c r="S2545" t="str">
        <f t="shared" si="237"/>
        <v>music</v>
      </c>
      <c r="T2545" t="str">
        <f t="shared" si="238"/>
        <v>classical music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12">
        <f t="shared" si="235"/>
        <v>41068.3121412037</v>
      </c>
      <c r="Q2546" s="12">
        <f t="shared" si="239"/>
        <v>41098.3121412037</v>
      </c>
      <c r="R2546" s="11">
        <f t="shared" si="236"/>
        <v>88.438596491228068</v>
      </c>
      <c r="S2546" t="str">
        <f t="shared" si="237"/>
        <v>music</v>
      </c>
      <c r="T2546" t="str">
        <f t="shared" si="238"/>
        <v>classical music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12">
        <f t="shared" si="235"/>
        <v>42026.929837962954</v>
      </c>
      <c r="Q2547" s="12">
        <f t="shared" si="239"/>
        <v>42061.812499999993</v>
      </c>
      <c r="R2547" s="11">
        <f t="shared" si="236"/>
        <v>64.032786885245898</v>
      </c>
      <c r="S2547" t="str">
        <f t="shared" si="237"/>
        <v>music</v>
      </c>
      <c r="T2547" t="str">
        <f t="shared" si="238"/>
        <v>classical music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12">
        <f t="shared" si="235"/>
        <v>41524.650219907402</v>
      </c>
      <c r="Q2548" s="12">
        <f t="shared" si="239"/>
        <v>41552</v>
      </c>
      <c r="R2548" s="11">
        <f t="shared" si="236"/>
        <v>60.153846153846153</v>
      </c>
      <c r="S2548" t="str">
        <f t="shared" si="237"/>
        <v>music</v>
      </c>
      <c r="T2548" t="str">
        <f t="shared" si="238"/>
        <v>classical music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12">
        <f t="shared" si="235"/>
        <v>40973.564849537033</v>
      </c>
      <c r="Q2549" s="12">
        <f t="shared" si="239"/>
        <v>41003.523182870369</v>
      </c>
      <c r="R2549" s="11">
        <f t="shared" si="236"/>
        <v>49.194029850746269</v>
      </c>
      <c r="S2549" t="str">
        <f t="shared" si="237"/>
        <v>music</v>
      </c>
      <c r="T2549" t="str">
        <f t="shared" si="238"/>
        <v>classical music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12">
        <f t="shared" si="235"/>
        <v>42618.417094907411</v>
      </c>
      <c r="Q2550" s="12">
        <f t="shared" si="239"/>
        <v>42642.977083333331</v>
      </c>
      <c r="R2550" s="11">
        <f t="shared" si="236"/>
        <v>165.16216216216216</v>
      </c>
      <c r="S2550" t="str">
        <f t="shared" si="237"/>
        <v>music</v>
      </c>
      <c r="T2550" t="str">
        <f t="shared" si="238"/>
        <v>classical music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12">
        <f t="shared" si="235"/>
        <v>41390.549421296295</v>
      </c>
      <c r="Q2551" s="12">
        <f t="shared" si="239"/>
        <v>41425.5</v>
      </c>
      <c r="R2551" s="11">
        <f t="shared" si="236"/>
        <v>43.621621621621621</v>
      </c>
      <c r="S2551" t="str">
        <f t="shared" si="237"/>
        <v>music</v>
      </c>
      <c r="T2551" t="str">
        <f t="shared" si="238"/>
        <v>classical music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12">
        <f t="shared" si="235"/>
        <v>42228.425995370366</v>
      </c>
      <c r="Q2552" s="12">
        <f t="shared" si="239"/>
        <v>42284.957638888889</v>
      </c>
      <c r="R2552" s="11">
        <f t="shared" si="236"/>
        <v>43.7</v>
      </c>
      <c r="S2552" t="str">
        <f t="shared" si="237"/>
        <v>music</v>
      </c>
      <c r="T2552" t="str">
        <f t="shared" si="238"/>
        <v>classical music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12">
        <f t="shared" si="235"/>
        <v>40961.043807870366</v>
      </c>
      <c r="Q2553" s="12">
        <f t="shared" si="239"/>
        <v>40989.658333333333</v>
      </c>
      <c r="R2553" s="11">
        <f t="shared" si="236"/>
        <v>67.419642857142861</v>
      </c>
      <c r="S2553" t="str">
        <f t="shared" si="237"/>
        <v>music</v>
      </c>
      <c r="T2553" t="str">
        <f t="shared" si="238"/>
        <v>classical music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12">
        <f t="shared" si="235"/>
        <v>42769.601631944439</v>
      </c>
      <c r="Q2554" s="12">
        <f t="shared" si="239"/>
        <v>42799.601631944439</v>
      </c>
      <c r="R2554" s="11">
        <f t="shared" si="236"/>
        <v>177.5</v>
      </c>
      <c r="S2554" t="str">
        <f t="shared" si="237"/>
        <v>music</v>
      </c>
      <c r="T2554" t="str">
        <f t="shared" si="238"/>
        <v>classical music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12">
        <f t="shared" si="235"/>
        <v>41112.99082175926</v>
      </c>
      <c r="Q2555" s="12">
        <f t="shared" si="239"/>
        <v>41172.99082175926</v>
      </c>
      <c r="R2555" s="11">
        <f t="shared" si="236"/>
        <v>38.883333333333333</v>
      </c>
      <c r="S2555" t="str">
        <f t="shared" si="237"/>
        <v>music</v>
      </c>
      <c r="T2555" t="str">
        <f t="shared" si="238"/>
        <v>classical music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12">
        <f t="shared" si="235"/>
        <v>42124.869942129626</v>
      </c>
      <c r="Q2556" s="12">
        <f t="shared" si="239"/>
        <v>42155.957638888889</v>
      </c>
      <c r="R2556" s="11">
        <f t="shared" si="236"/>
        <v>54.985074626865675</v>
      </c>
      <c r="S2556" t="str">
        <f t="shared" si="237"/>
        <v>music</v>
      </c>
      <c r="T2556" t="str">
        <f t="shared" si="238"/>
        <v>classical music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12">
        <f t="shared" si="235"/>
        <v>41026.44667824074</v>
      </c>
      <c r="Q2557" s="12">
        <f t="shared" si="239"/>
        <v>41057.44667824074</v>
      </c>
      <c r="R2557" s="11">
        <f t="shared" si="236"/>
        <v>61.342857142857142</v>
      </c>
      <c r="S2557" t="str">
        <f t="shared" si="237"/>
        <v>music</v>
      </c>
      <c r="T2557" t="str">
        <f t="shared" si="238"/>
        <v>classical music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12">
        <f t="shared" si="235"/>
        <v>41222.783067129625</v>
      </c>
      <c r="Q2558" s="12">
        <f t="shared" si="239"/>
        <v>41267.783067129625</v>
      </c>
      <c r="R2558" s="11">
        <f t="shared" si="236"/>
        <v>23.117647058823529</v>
      </c>
      <c r="S2558" t="str">
        <f t="shared" si="237"/>
        <v>music</v>
      </c>
      <c r="T2558" t="str">
        <f t="shared" si="238"/>
        <v>classical music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12">
        <f t="shared" si="235"/>
        <v>41744.536874999998</v>
      </c>
      <c r="Q2559" s="12">
        <f t="shared" si="239"/>
        <v>41774.536874999998</v>
      </c>
      <c r="R2559" s="11">
        <f t="shared" si="236"/>
        <v>29.611111111111111</v>
      </c>
      <c r="S2559" t="str">
        <f t="shared" si="237"/>
        <v>music</v>
      </c>
      <c r="T2559" t="str">
        <f t="shared" si="238"/>
        <v>classical music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12">
        <f t="shared" si="235"/>
        <v>42093.651689814818</v>
      </c>
      <c r="Q2560" s="12">
        <f t="shared" si="239"/>
        <v>42125.374305555553</v>
      </c>
      <c r="R2560" s="11">
        <f t="shared" si="236"/>
        <v>75.611111111111114</v>
      </c>
      <c r="S2560" t="str">
        <f t="shared" si="237"/>
        <v>music</v>
      </c>
      <c r="T2560" t="str">
        <f t="shared" si="238"/>
        <v>classical music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12">
        <f t="shared" si="235"/>
        <v>40829.665324074071</v>
      </c>
      <c r="Q2561" s="12">
        <f t="shared" si="239"/>
        <v>40862.609027777777</v>
      </c>
      <c r="R2561" s="11">
        <f t="shared" si="236"/>
        <v>35.6</v>
      </c>
      <c r="S2561" t="str">
        <f t="shared" si="237"/>
        <v>music</v>
      </c>
      <c r="T2561" t="str">
        <f t="shared" si="238"/>
        <v>classical music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12">
        <f t="shared" si="235"/>
        <v>42039.742754629631</v>
      </c>
      <c r="Q2562" s="12">
        <f t="shared" si="239"/>
        <v>42069.742754629631</v>
      </c>
      <c r="R2562" s="11">
        <f t="shared" si="236"/>
        <v>143</v>
      </c>
      <c r="S2562" t="str">
        <f t="shared" si="237"/>
        <v>music</v>
      </c>
      <c r="T2562" t="str">
        <f t="shared" si="238"/>
        <v>classical music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((E2563/D2563)*100)</f>
        <v>0</v>
      </c>
      <c r="P2563" s="12">
        <f t="shared" ref="P2563:P2626" si="241">(((J2563/60)/60)/24)+DATE(1970,1,1)+(-5/24)</f>
        <v>42260.320474537039</v>
      </c>
      <c r="Q2563" s="12">
        <f t="shared" si="239"/>
        <v>42290.320474537039</v>
      </c>
      <c r="R2563" s="11">
        <f t="shared" ref="R2563:R2626" si="242">IFERROR(E2563/L2563,0)</f>
        <v>0</v>
      </c>
      <c r="S2563" t="str">
        <f t="shared" ref="S2563:S2626" si="243">LEFT(N2563, SEARCH("/",N2563,1)-1)</f>
        <v>food</v>
      </c>
      <c r="T2563" t="str">
        <f t="shared" ref="T2563:T2626" si="244">RIGHT(N2563,LEN(N2563)-SEARCH("/",N2563))</f>
        <v>food trucks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12">
        <f t="shared" si="241"/>
        <v>42594.316423611112</v>
      </c>
      <c r="Q2564" s="12">
        <f t="shared" ref="Q2564:Q2627" si="245">(((I2564/60)/60)/24)+DATE(1970,1,1)+(-5/24)</f>
        <v>42654.316423611112</v>
      </c>
      <c r="R2564" s="11">
        <f t="shared" si="242"/>
        <v>25</v>
      </c>
      <c r="S2564" t="str">
        <f t="shared" si="243"/>
        <v>food</v>
      </c>
      <c r="T2564" t="str">
        <f t="shared" si="244"/>
        <v>food trucks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12">
        <f t="shared" si="241"/>
        <v>42154.931145833332</v>
      </c>
      <c r="Q2565" s="12">
        <f t="shared" si="245"/>
        <v>42214.931145833332</v>
      </c>
      <c r="R2565" s="11">
        <f t="shared" si="242"/>
        <v>0</v>
      </c>
      <c r="S2565" t="str">
        <f t="shared" si="243"/>
        <v>food</v>
      </c>
      <c r="T2565" t="str">
        <f t="shared" si="244"/>
        <v>food trucks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12">
        <f t="shared" si="241"/>
        <v>41821.83216435185</v>
      </c>
      <c r="Q2566" s="12">
        <f t="shared" si="245"/>
        <v>41851.83216435185</v>
      </c>
      <c r="R2566" s="11">
        <f t="shared" si="242"/>
        <v>0</v>
      </c>
      <c r="S2566" t="str">
        <f t="shared" si="243"/>
        <v>food</v>
      </c>
      <c r="T2566" t="str">
        <f t="shared" si="244"/>
        <v>food trucks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12">
        <f t="shared" si="241"/>
        <v>42440.442002314812</v>
      </c>
      <c r="Q2567" s="12">
        <f t="shared" si="245"/>
        <v>42499.659722222219</v>
      </c>
      <c r="R2567" s="11">
        <f t="shared" si="242"/>
        <v>100</v>
      </c>
      <c r="S2567" t="str">
        <f t="shared" si="243"/>
        <v>food</v>
      </c>
      <c r="T2567" t="str">
        <f t="shared" si="244"/>
        <v>food trucks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12">
        <f t="shared" si="241"/>
        <v>41842.772546296292</v>
      </c>
      <c r="Q2568" s="12">
        <f t="shared" si="245"/>
        <v>41872.772546296292</v>
      </c>
      <c r="R2568" s="11">
        <f t="shared" si="242"/>
        <v>0</v>
      </c>
      <c r="S2568" t="str">
        <f t="shared" si="243"/>
        <v>food</v>
      </c>
      <c r="T2568" t="str">
        <f t="shared" si="244"/>
        <v>food trucks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12">
        <f t="shared" si="241"/>
        <v>42087.670578703699</v>
      </c>
      <c r="Q2569" s="12">
        <f t="shared" si="245"/>
        <v>42117.670578703699</v>
      </c>
      <c r="R2569" s="11">
        <f t="shared" si="242"/>
        <v>60</v>
      </c>
      <c r="S2569" t="str">
        <f t="shared" si="243"/>
        <v>food</v>
      </c>
      <c r="T2569" t="str">
        <f t="shared" si="244"/>
        <v>food trucks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12">
        <f t="shared" si="241"/>
        <v>42584.45826388889</v>
      </c>
      <c r="Q2570" s="12">
        <f t="shared" si="245"/>
        <v>42614.45826388889</v>
      </c>
      <c r="R2570" s="11">
        <f t="shared" si="242"/>
        <v>50</v>
      </c>
      <c r="S2570" t="str">
        <f t="shared" si="243"/>
        <v>food</v>
      </c>
      <c r="T2570" t="str">
        <f t="shared" si="244"/>
        <v>food trucks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12">
        <f t="shared" si="241"/>
        <v>42233.897129629629</v>
      </c>
      <c r="Q2571" s="12">
        <f t="shared" si="245"/>
        <v>42263.897129629629</v>
      </c>
      <c r="R2571" s="11">
        <f t="shared" si="242"/>
        <v>72.5</v>
      </c>
      <c r="S2571" t="str">
        <f t="shared" si="243"/>
        <v>food</v>
      </c>
      <c r="T2571" t="str">
        <f t="shared" si="244"/>
        <v>food trucks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12">
        <f t="shared" si="241"/>
        <v>42744.694849537038</v>
      </c>
      <c r="Q2572" s="12">
        <f t="shared" si="245"/>
        <v>42774.694849537038</v>
      </c>
      <c r="R2572" s="11">
        <f t="shared" si="242"/>
        <v>29.5</v>
      </c>
      <c r="S2572" t="str">
        <f t="shared" si="243"/>
        <v>food</v>
      </c>
      <c r="T2572" t="str">
        <f t="shared" si="244"/>
        <v>food trucks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12">
        <f t="shared" si="241"/>
        <v>42449.133344907408</v>
      </c>
      <c r="Q2573" s="12">
        <f t="shared" si="245"/>
        <v>42509.133344907408</v>
      </c>
      <c r="R2573" s="11">
        <f t="shared" si="242"/>
        <v>62.5</v>
      </c>
      <c r="S2573" t="str">
        <f t="shared" si="243"/>
        <v>food</v>
      </c>
      <c r="T2573" t="str">
        <f t="shared" si="244"/>
        <v>food trucks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12">
        <f t="shared" si="241"/>
        <v>42076.911076388882</v>
      </c>
      <c r="Q2574" s="12">
        <f t="shared" si="245"/>
        <v>42106.911076388882</v>
      </c>
      <c r="R2574" s="11">
        <f t="shared" si="242"/>
        <v>0</v>
      </c>
      <c r="S2574" t="str">
        <f t="shared" si="243"/>
        <v>food</v>
      </c>
      <c r="T2574" t="str">
        <f t="shared" si="244"/>
        <v>food trucks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12">
        <f t="shared" si="241"/>
        <v>41829.383668981478</v>
      </c>
      <c r="Q2575" s="12">
        <f t="shared" si="245"/>
        <v>41874.383668981478</v>
      </c>
      <c r="R2575" s="11">
        <f t="shared" si="242"/>
        <v>0</v>
      </c>
      <c r="S2575" t="str">
        <f t="shared" si="243"/>
        <v>food</v>
      </c>
      <c r="T2575" t="str">
        <f t="shared" si="244"/>
        <v>food trucks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12">
        <f t="shared" si="241"/>
        <v>42487.617418981477</v>
      </c>
      <c r="Q2576" s="12">
        <f t="shared" si="245"/>
        <v>42508.617418981477</v>
      </c>
      <c r="R2576" s="11">
        <f t="shared" si="242"/>
        <v>0</v>
      </c>
      <c r="S2576" t="str">
        <f t="shared" si="243"/>
        <v>food</v>
      </c>
      <c r="T2576" t="str">
        <f t="shared" si="244"/>
        <v>food trucks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12">
        <f t="shared" si="241"/>
        <v>41985.90039351851</v>
      </c>
      <c r="Q2577" s="12">
        <f t="shared" si="245"/>
        <v>42015.90039351851</v>
      </c>
      <c r="R2577" s="11">
        <f t="shared" si="242"/>
        <v>0</v>
      </c>
      <c r="S2577" t="str">
        <f t="shared" si="243"/>
        <v>food</v>
      </c>
      <c r="T2577" t="str">
        <f t="shared" si="244"/>
        <v>food trucks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12">
        <f t="shared" si="241"/>
        <v>42059.801469907405</v>
      </c>
      <c r="Q2578" s="12">
        <f t="shared" si="245"/>
        <v>42104.759803240733</v>
      </c>
      <c r="R2578" s="11">
        <f t="shared" si="242"/>
        <v>0</v>
      </c>
      <c r="S2578" t="str">
        <f t="shared" si="243"/>
        <v>food</v>
      </c>
      <c r="T2578" t="str">
        <f t="shared" si="244"/>
        <v>food trucks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12">
        <f t="shared" si="241"/>
        <v>41830.612233796295</v>
      </c>
      <c r="Q2579" s="12">
        <f t="shared" si="245"/>
        <v>41855.612233796295</v>
      </c>
      <c r="R2579" s="11">
        <f t="shared" si="242"/>
        <v>0</v>
      </c>
      <c r="S2579" t="str">
        <f t="shared" si="243"/>
        <v>food</v>
      </c>
      <c r="T2579" t="str">
        <f t="shared" si="244"/>
        <v>food trucks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12">
        <f t="shared" si="241"/>
        <v>42237.814571759263</v>
      </c>
      <c r="Q2580" s="12">
        <f t="shared" si="245"/>
        <v>42286.499999999993</v>
      </c>
      <c r="R2580" s="11">
        <f t="shared" si="242"/>
        <v>0</v>
      </c>
      <c r="S2580" t="str">
        <f t="shared" si="243"/>
        <v>food</v>
      </c>
      <c r="T2580" t="str">
        <f t="shared" si="244"/>
        <v>food trucks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12">
        <f t="shared" si="241"/>
        <v>41837.621562499997</v>
      </c>
      <c r="Q2581" s="12">
        <f t="shared" si="245"/>
        <v>41897.621562499997</v>
      </c>
      <c r="R2581" s="11">
        <f t="shared" si="242"/>
        <v>23.083333333333332</v>
      </c>
      <c r="S2581" t="str">
        <f t="shared" si="243"/>
        <v>food</v>
      </c>
      <c r="T2581" t="str">
        <f t="shared" si="244"/>
        <v>food trucks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12">
        <f t="shared" si="241"/>
        <v>42110.118090277778</v>
      </c>
      <c r="Q2582" s="12">
        <f t="shared" si="245"/>
        <v>42139.916666666664</v>
      </c>
      <c r="R2582" s="11">
        <f t="shared" si="242"/>
        <v>25.5</v>
      </c>
      <c r="S2582" t="str">
        <f t="shared" si="243"/>
        <v>food</v>
      </c>
      <c r="T2582" t="str">
        <f t="shared" si="244"/>
        <v>food trucks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12">
        <f t="shared" si="241"/>
        <v>42294.420115740737</v>
      </c>
      <c r="Q2583" s="12">
        <f t="shared" si="245"/>
        <v>42324.461782407401</v>
      </c>
      <c r="R2583" s="11">
        <f t="shared" si="242"/>
        <v>48.18181818181818</v>
      </c>
      <c r="S2583" t="str">
        <f t="shared" si="243"/>
        <v>food</v>
      </c>
      <c r="T2583" t="str">
        <f t="shared" si="244"/>
        <v>food trucks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12">
        <f t="shared" si="241"/>
        <v>42642.780486111107</v>
      </c>
      <c r="Q2584" s="12">
        <f t="shared" si="245"/>
        <v>42672.780486111107</v>
      </c>
      <c r="R2584" s="11">
        <f t="shared" si="242"/>
        <v>1</v>
      </c>
      <c r="S2584" t="str">
        <f t="shared" si="243"/>
        <v>food</v>
      </c>
      <c r="T2584" t="str">
        <f t="shared" si="244"/>
        <v>food trucks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12">
        <f t="shared" si="241"/>
        <v>42019.561111111114</v>
      </c>
      <c r="Q2585" s="12">
        <f t="shared" si="245"/>
        <v>42079.519444444442</v>
      </c>
      <c r="R2585" s="11">
        <f t="shared" si="242"/>
        <v>1</v>
      </c>
      <c r="S2585" t="str">
        <f t="shared" si="243"/>
        <v>food</v>
      </c>
      <c r="T2585" t="str">
        <f t="shared" si="244"/>
        <v>food trucks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12">
        <f t="shared" si="241"/>
        <v>42139.964918981481</v>
      </c>
      <c r="Q2586" s="12">
        <f t="shared" si="245"/>
        <v>42169.964918981481</v>
      </c>
      <c r="R2586" s="11">
        <f t="shared" si="242"/>
        <v>0</v>
      </c>
      <c r="S2586" t="str">
        <f t="shared" si="243"/>
        <v>food</v>
      </c>
      <c r="T2586" t="str">
        <f t="shared" si="244"/>
        <v>food trucks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12">
        <f t="shared" si="241"/>
        <v>41795.754999999997</v>
      </c>
      <c r="Q2587" s="12">
        <f t="shared" si="245"/>
        <v>41825.754999999997</v>
      </c>
      <c r="R2587" s="11">
        <f t="shared" si="242"/>
        <v>50</v>
      </c>
      <c r="S2587" t="str">
        <f t="shared" si="243"/>
        <v>food</v>
      </c>
      <c r="T2587" t="str">
        <f t="shared" si="244"/>
        <v>food trucks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12">
        <f t="shared" si="241"/>
        <v>42333.121944444443</v>
      </c>
      <c r="Q2588" s="12">
        <f t="shared" si="245"/>
        <v>42363.121944444443</v>
      </c>
      <c r="R2588" s="11">
        <f t="shared" si="242"/>
        <v>5</v>
      </c>
      <c r="S2588" t="str">
        <f t="shared" si="243"/>
        <v>food</v>
      </c>
      <c r="T2588" t="str">
        <f t="shared" si="244"/>
        <v>food trucks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12">
        <f t="shared" si="241"/>
        <v>42338.467048611106</v>
      </c>
      <c r="Q2589" s="12">
        <f t="shared" si="245"/>
        <v>42368.467048611106</v>
      </c>
      <c r="R2589" s="11">
        <f t="shared" si="242"/>
        <v>202.83333333333334</v>
      </c>
      <c r="S2589" t="str">
        <f t="shared" si="243"/>
        <v>food</v>
      </c>
      <c r="T2589" t="str">
        <f t="shared" si="244"/>
        <v>food trucks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12">
        <f t="shared" si="241"/>
        <v>42042.467893518515</v>
      </c>
      <c r="Q2590" s="12">
        <f t="shared" si="245"/>
        <v>42094.343055555553</v>
      </c>
      <c r="R2590" s="11">
        <f t="shared" si="242"/>
        <v>29.125</v>
      </c>
      <c r="S2590" t="str">
        <f t="shared" si="243"/>
        <v>food</v>
      </c>
      <c r="T2590" t="str">
        <f t="shared" si="244"/>
        <v>food trucks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12">
        <f t="shared" si="241"/>
        <v>42422.327858796292</v>
      </c>
      <c r="Q2591" s="12">
        <f t="shared" si="245"/>
        <v>42452.286192129628</v>
      </c>
      <c r="R2591" s="11">
        <f t="shared" si="242"/>
        <v>5</v>
      </c>
      <c r="S2591" t="str">
        <f t="shared" si="243"/>
        <v>food</v>
      </c>
      <c r="T2591" t="str">
        <f t="shared" si="244"/>
        <v>food trucks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12">
        <f t="shared" si="241"/>
        <v>42388.380752314813</v>
      </c>
      <c r="Q2592" s="12">
        <f t="shared" si="245"/>
        <v>42395.380752314813</v>
      </c>
      <c r="R2592" s="11">
        <f t="shared" si="242"/>
        <v>0</v>
      </c>
      <c r="S2592" t="str">
        <f t="shared" si="243"/>
        <v>food</v>
      </c>
      <c r="T2592" t="str">
        <f t="shared" si="244"/>
        <v>food trucks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12">
        <f t="shared" si="241"/>
        <v>42382.698194444441</v>
      </c>
      <c r="Q2593" s="12">
        <f t="shared" si="245"/>
        <v>42442.656527777777</v>
      </c>
      <c r="R2593" s="11">
        <f t="shared" si="242"/>
        <v>13</v>
      </c>
      <c r="S2593" t="str">
        <f t="shared" si="243"/>
        <v>food</v>
      </c>
      <c r="T2593" t="str">
        <f t="shared" si="244"/>
        <v>food trucks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12">
        <f t="shared" si="241"/>
        <v>41887.592835648145</v>
      </c>
      <c r="Q2594" s="12">
        <f t="shared" si="245"/>
        <v>41917.592835648145</v>
      </c>
      <c r="R2594" s="11">
        <f t="shared" si="242"/>
        <v>50</v>
      </c>
      <c r="S2594" t="str">
        <f t="shared" si="243"/>
        <v>food</v>
      </c>
      <c r="T2594" t="str">
        <f t="shared" si="244"/>
        <v>food trucks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12">
        <f t="shared" si="241"/>
        <v>42089.636875000004</v>
      </c>
      <c r="Q2595" s="12">
        <f t="shared" si="245"/>
        <v>42119.636875000004</v>
      </c>
      <c r="R2595" s="11">
        <f t="shared" si="242"/>
        <v>0</v>
      </c>
      <c r="S2595" t="str">
        <f t="shared" si="243"/>
        <v>food</v>
      </c>
      <c r="T2595" t="str">
        <f t="shared" si="244"/>
        <v>food trucks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12">
        <f t="shared" si="241"/>
        <v>41828.759583333333</v>
      </c>
      <c r="Q2596" s="12">
        <f t="shared" si="245"/>
        <v>41858.759583333333</v>
      </c>
      <c r="R2596" s="11">
        <f t="shared" si="242"/>
        <v>1</v>
      </c>
      <c r="S2596" t="str">
        <f t="shared" si="243"/>
        <v>food</v>
      </c>
      <c r="T2596" t="str">
        <f t="shared" si="244"/>
        <v>food trucks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12">
        <f t="shared" si="241"/>
        <v>42760.035879629628</v>
      </c>
      <c r="Q2597" s="12">
        <f t="shared" si="245"/>
        <v>42790.035879629628</v>
      </c>
      <c r="R2597" s="11">
        <f t="shared" si="242"/>
        <v>96.05263157894737</v>
      </c>
      <c r="S2597" t="str">
        <f t="shared" si="243"/>
        <v>food</v>
      </c>
      <c r="T2597" t="str">
        <f t="shared" si="244"/>
        <v>food trucks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12">
        <f t="shared" si="241"/>
        <v>41828.45612268518</v>
      </c>
      <c r="Q2598" s="12">
        <f t="shared" si="245"/>
        <v>41858.45612268518</v>
      </c>
      <c r="R2598" s="11">
        <f t="shared" si="242"/>
        <v>305.77777777777777</v>
      </c>
      <c r="S2598" t="str">
        <f t="shared" si="243"/>
        <v>food</v>
      </c>
      <c r="T2598" t="str">
        <f t="shared" si="244"/>
        <v>food trucks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12">
        <f t="shared" si="241"/>
        <v>42510.133298611108</v>
      </c>
      <c r="Q2599" s="12">
        <f t="shared" si="245"/>
        <v>42540.133298611108</v>
      </c>
      <c r="R2599" s="11">
        <f t="shared" si="242"/>
        <v>12.142857142857142</v>
      </c>
      <c r="S2599" t="str">
        <f t="shared" si="243"/>
        <v>food</v>
      </c>
      <c r="T2599" t="str">
        <f t="shared" si="244"/>
        <v>food trucks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12">
        <f t="shared" si="241"/>
        <v>42240.631956018515</v>
      </c>
      <c r="Q2600" s="12">
        <f t="shared" si="245"/>
        <v>42270.631956018515</v>
      </c>
      <c r="R2600" s="11">
        <f t="shared" si="242"/>
        <v>83.571428571428569</v>
      </c>
      <c r="S2600" t="str">
        <f t="shared" si="243"/>
        <v>food</v>
      </c>
      <c r="T2600" t="str">
        <f t="shared" si="244"/>
        <v>food trucks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12">
        <f t="shared" si="241"/>
        <v>41809.545682870368</v>
      </c>
      <c r="Q2601" s="12">
        <f t="shared" si="245"/>
        <v>41854.545682870368</v>
      </c>
      <c r="R2601" s="11">
        <f t="shared" si="242"/>
        <v>18</v>
      </c>
      <c r="S2601" t="str">
        <f t="shared" si="243"/>
        <v>food</v>
      </c>
      <c r="T2601" t="str">
        <f t="shared" si="244"/>
        <v>food trucks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12">
        <f t="shared" si="241"/>
        <v>42394.692129629628</v>
      </c>
      <c r="Q2602" s="12">
        <f t="shared" si="245"/>
        <v>42454.650462962956</v>
      </c>
      <c r="R2602" s="11">
        <f t="shared" si="242"/>
        <v>115.53333333333333</v>
      </c>
      <c r="S2602" t="str">
        <f t="shared" si="243"/>
        <v>food</v>
      </c>
      <c r="T2602" t="str">
        <f t="shared" si="244"/>
        <v>food trucks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12">
        <f t="shared" si="241"/>
        <v>41150.69385416666</v>
      </c>
      <c r="Q2603" s="12">
        <f t="shared" si="245"/>
        <v>41164.957638888889</v>
      </c>
      <c r="R2603" s="11">
        <f t="shared" si="242"/>
        <v>21.900662251655628</v>
      </c>
      <c r="S2603" t="str">
        <f t="shared" si="243"/>
        <v>technology</v>
      </c>
      <c r="T2603" t="str">
        <f t="shared" si="244"/>
        <v>space exploration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12">
        <f t="shared" si="241"/>
        <v>41915.538981481477</v>
      </c>
      <c r="Q2604" s="12">
        <f t="shared" si="245"/>
        <v>41955.680555555555</v>
      </c>
      <c r="R2604" s="11">
        <f t="shared" si="242"/>
        <v>80.022494887525568</v>
      </c>
      <c r="S2604" t="str">
        <f t="shared" si="243"/>
        <v>technology</v>
      </c>
      <c r="T2604" t="str">
        <f t="shared" si="244"/>
        <v>space exploration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12">
        <f t="shared" si="241"/>
        <v>41617.704328703701</v>
      </c>
      <c r="Q2605" s="12">
        <f t="shared" si="245"/>
        <v>41631.704328703701</v>
      </c>
      <c r="R2605" s="11">
        <f t="shared" si="242"/>
        <v>35.520000000000003</v>
      </c>
      <c r="S2605" t="str">
        <f t="shared" si="243"/>
        <v>technology</v>
      </c>
      <c r="T2605" t="str">
        <f t="shared" si="244"/>
        <v>space exploration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12">
        <f t="shared" si="241"/>
        <v>40997.842858796292</v>
      </c>
      <c r="Q2606" s="12">
        <f t="shared" si="245"/>
        <v>41027.842858796292</v>
      </c>
      <c r="R2606" s="11">
        <f t="shared" si="242"/>
        <v>64.933333333333323</v>
      </c>
      <c r="S2606" t="str">
        <f t="shared" si="243"/>
        <v>technology</v>
      </c>
      <c r="T2606" t="str">
        <f t="shared" si="244"/>
        <v>space exploration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12">
        <f t="shared" si="241"/>
        <v>42508.33321759259</v>
      </c>
      <c r="Q2607" s="12">
        <f t="shared" si="245"/>
        <v>42538.33321759259</v>
      </c>
      <c r="R2607" s="11">
        <f t="shared" si="242"/>
        <v>60.965703745743475</v>
      </c>
      <c r="S2607" t="str">
        <f t="shared" si="243"/>
        <v>technology</v>
      </c>
      <c r="T2607" t="str">
        <f t="shared" si="244"/>
        <v>space exploration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12">
        <f t="shared" si="241"/>
        <v>41726.504421296297</v>
      </c>
      <c r="Q2608" s="12">
        <f t="shared" si="245"/>
        <v>41758.504421296297</v>
      </c>
      <c r="R2608" s="11">
        <f t="shared" si="242"/>
        <v>31.444155844155844</v>
      </c>
      <c r="S2608" t="str">
        <f t="shared" si="243"/>
        <v>technology</v>
      </c>
      <c r="T2608" t="str">
        <f t="shared" si="244"/>
        <v>space exploration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12">
        <f t="shared" si="241"/>
        <v>42184.666342592587</v>
      </c>
      <c r="Q2609" s="12">
        <f t="shared" si="245"/>
        <v>42227.874999999993</v>
      </c>
      <c r="R2609" s="11">
        <f t="shared" si="242"/>
        <v>81.949748743718587</v>
      </c>
      <c r="S2609" t="str">
        <f t="shared" si="243"/>
        <v>technology</v>
      </c>
      <c r="T2609" t="str">
        <f t="shared" si="244"/>
        <v>space exploration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12">
        <f t="shared" si="241"/>
        <v>42767.593379629623</v>
      </c>
      <c r="Q2610" s="12">
        <f t="shared" si="245"/>
        <v>42808.791666666664</v>
      </c>
      <c r="R2610" s="11">
        <f t="shared" si="242"/>
        <v>58.92763157894737</v>
      </c>
      <c r="S2610" t="str">
        <f t="shared" si="243"/>
        <v>technology</v>
      </c>
      <c r="T2610" t="str">
        <f t="shared" si="244"/>
        <v>space exploration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12">
        <f t="shared" si="241"/>
        <v>41075.02952546296</v>
      </c>
      <c r="Q2611" s="12">
        <f t="shared" si="245"/>
        <v>41105.02952546296</v>
      </c>
      <c r="R2611" s="11">
        <f t="shared" si="242"/>
        <v>157.29347633136095</v>
      </c>
      <c r="S2611" t="str">
        <f t="shared" si="243"/>
        <v>technology</v>
      </c>
      <c r="T2611" t="str">
        <f t="shared" si="244"/>
        <v>space exploration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12">
        <f t="shared" si="241"/>
        <v>42564.672743055555</v>
      </c>
      <c r="Q2612" s="12">
        <f t="shared" si="245"/>
        <v>42604.082638888889</v>
      </c>
      <c r="R2612" s="11">
        <f t="shared" si="242"/>
        <v>55.758509532062391</v>
      </c>
      <c r="S2612" t="str">
        <f t="shared" si="243"/>
        <v>technology</v>
      </c>
      <c r="T2612" t="str">
        <f t="shared" si="244"/>
        <v>space exploration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12">
        <f t="shared" si="241"/>
        <v>42704.127476851849</v>
      </c>
      <c r="Q2613" s="12">
        <f t="shared" si="245"/>
        <v>42737.749305555553</v>
      </c>
      <c r="R2613" s="11">
        <f t="shared" si="242"/>
        <v>83.802893802893806</v>
      </c>
      <c r="S2613" t="str">
        <f t="shared" si="243"/>
        <v>technology</v>
      </c>
      <c r="T2613" t="str">
        <f t="shared" si="244"/>
        <v>space exploration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12">
        <f t="shared" si="241"/>
        <v>41981.934837962959</v>
      </c>
      <c r="Q2614" s="12">
        <f t="shared" si="245"/>
        <v>42012.934837962959</v>
      </c>
      <c r="R2614" s="11">
        <f t="shared" si="242"/>
        <v>58.422210884353746</v>
      </c>
      <c r="S2614" t="str">
        <f t="shared" si="243"/>
        <v>technology</v>
      </c>
      <c r="T2614" t="str">
        <f t="shared" si="244"/>
        <v>space exploration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12">
        <f t="shared" si="241"/>
        <v>41143.609884259255</v>
      </c>
      <c r="Q2615" s="12">
        <f t="shared" si="245"/>
        <v>41173.609884259255</v>
      </c>
      <c r="R2615" s="11">
        <f t="shared" si="242"/>
        <v>270.57142857142856</v>
      </c>
      <c r="S2615" t="str">
        <f t="shared" si="243"/>
        <v>technology</v>
      </c>
      <c r="T2615" t="str">
        <f t="shared" si="244"/>
        <v>space exploration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12">
        <f t="shared" si="241"/>
        <v>41730.500138888885</v>
      </c>
      <c r="Q2616" s="12">
        <f t="shared" si="245"/>
        <v>41759</v>
      </c>
      <c r="R2616" s="11">
        <f t="shared" si="242"/>
        <v>107.1</v>
      </c>
      <c r="S2616" t="str">
        <f t="shared" si="243"/>
        <v>technology</v>
      </c>
      <c r="T2616" t="str">
        <f t="shared" si="244"/>
        <v>space exploration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12">
        <f t="shared" si="241"/>
        <v>42453.288935185185</v>
      </c>
      <c r="Q2617" s="12">
        <f t="shared" si="245"/>
        <v>42490.291666666664</v>
      </c>
      <c r="R2617" s="11">
        <f t="shared" si="242"/>
        <v>47.180555555555557</v>
      </c>
      <c r="S2617" t="str">
        <f t="shared" si="243"/>
        <v>technology</v>
      </c>
      <c r="T2617" t="str">
        <f t="shared" si="244"/>
        <v>space exploration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12">
        <f t="shared" si="241"/>
        <v>42211.786215277774</v>
      </c>
      <c r="Q2618" s="12">
        <f t="shared" si="245"/>
        <v>42241.786215277774</v>
      </c>
      <c r="R2618" s="11">
        <f t="shared" si="242"/>
        <v>120.30882352941177</v>
      </c>
      <c r="S2618" t="str">
        <f t="shared" si="243"/>
        <v>technology</v>
      </c>
      <c r="T2618" t="str">
        <f t="shared" si="244"/>
        <v>space exploration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12">
        <f t="shared" si="241"/>
        <v>41902.666099537033</v>
      </c>
      <c r="Q2619" s="12">
        <f t="shared" si="245"/>
        <v>41932.666099537033</v>
      </c>
      <c r="R2619" s="11">
        <f t="shared" si="242"/>
        <v>27.59748427672956</v>
      </c>
      <c r="S2619" t="str">
        <f t="shared" si="243"/>
        <v>technology</v>
      </c>
      <c r="T2619" t="str">
        <f t="shared" si="244"/>
        <v>space exploration</v>
      </c>
    </row>
    <row r="2620" spans="1:2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12">
        <f t="shared" si="241"/>
        <v>42279.584039351852</v>
      </c>
      <c r="Q2620" s="12">
        <f t="shared" si="245"/>
        <v>42339.625706018516</v>
      </c>
      <c r="R2620" s="11">
        <f t="shared" si="242"/>
        <v>205.2987012987013</v>
      </c>
      <c r="S2620" t="str">
        <f t="shared" si="243"/>
        <v>technology</v>
      </c>
      <c r="T2620" t="str">
        <f t="shared" si="244"/>
        <v>space exploration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12">
        <f t="shared" si="241"/>
        <v>42273.67597222222</v>
      </c>
      <c r="Q2621" s="12">
        <f t="shared" si="245"/>
        <v>42300.249999999993</v>
      </c>
      <c r="R2621" s="11">
        <f t="shared" si="242"/>
        <v>35.547169811320757</v>
      </c>
      <c r="S2621" t="str">
        <f t="shared" si="243"/>
        <v>technology</v>
      </c>
      <c r="T2621" t="str">
        <f t="shared" si="244"/>
        <v>space exploration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12">
        <f t="shared" si="241"/>
        <v>42250.958819444444</v>
      </c>
      <c r="Q2622" s="12">
        <f t="shared" si="245"/>
        <v>42287.833333333336</v>
      </c>
      <c r="R2622" s="11">
        <f t="shared" si="242"/>
        <v>74.639488409272587</v>
      </c>
      <c r="S2622" t="str">
        <f t="shared" si="243"/>
        <v>technology</v>
      </c>
      <c r="T2622" t="str">
        <f t="shared" si="244"/>
        <v>space exploration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12">
        <f t="shared" si="241"/>
        <v>42115.539212962954</v>
      </c>
      <c r="Q2623" s="12">
        <f t="shared" si="245"/>
        <v>42145.539212962954</v>
      </c>
      <c r="R2623" s="11">
        <f t="shared" si="242"/>
        <v>47.058064516129029</v>
      </c>
      <c r="S2623" t="str">
        <f t="shared" si="243"/>
        <v>technology</v>
      </c>
      <c r="T2623" t="str">
        <f t="shared" si="244"/>
        <v>space exploration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12">
        <f t="shared" si="241"/>
        <v>42689.534907407404</v>
      </c>
      <c r="Q2624" s="12">
        <f t="shared" si="245"/>
        <v>42734.534907407404</v>
      </c>
      <c r="R2624" s="11">
        <f t="shared" si="242"/>
        <v>26.591351351351353</v>
      </c>
      <c r="S2624" t="str">
        <f t="shared" si="243"/>
        <v>technology</v>
      </c>
      <c r="T2624" t="str">
        <f t="shared" si="244"/>
        <v>space exploration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12">
        <f t="shared" si="241"/>
        <v>42692.048217592594</v>
      </c>
      <c r="Q2625" s="12">
        <f t="shared" si="245"/>
        <v>42706.048217592594</v>
      </c>
      <c r="R2625" s="11">
        <f t="shared" si="242"/>
        <v>36.774193548387096</v>
      </c>
      <c r="S2625" t="str">
        <f t="shared" si="243"/>
        <v>technology</v>
      </c>
      <c r="T2625" t="str">
        <f t="shared" si="244"/>
        <v>space exploration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12">
        <f t="shared" si="241"/>
        <v>41144.213217592594</v>
      </c>
      <c r="Q2626" s="12">
        <f t="shared" si="245"/>
        <v>41165.213217592594</v>
      </c>
      <c r="R2626" s="11">
        <f t="shared" si="242"/>
        <v>31.820544982698959</v>
      </c>
      <c r="S2626" t="str">
        <f t="shared" si="243"/>
        <v>technology</v>
      </c>
      <c r="T2626" t="str">
        <f t="shared" si="244"/>
        <v>space exploration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((E2627/D2627)*100)</f>
        <v>956</v>
      </c>
      <c r="P2627" s="12">
        <f t="shared" ref="P2627:P2690" si="247">(((J2627/60)/60)/24)+DATE(1970,1,1)+(-5/24)</f>
        <v>42658.601944444446</v>
      </c>
      <c r="Q2627" s="12">
        <f t="shared" si="245"/>
        <v>42683.643611111103</v>
      </c>
      <c r="R2627" s="11">
        <f t="shared" ref="R2627:R2690" si="248">IFERROR(E2627/L2627,0)</f>
        <v>27.576923076923077</v>
      </c>
      <c r="S2627" t="str">
        <f t="shared" ref="S2627:S2690" si="249">LEFT(N2627, SEARCH("/",N2627,1)-1)</f>
        <v>technology</v>
      </c>
      <c r="T2627" t="str">
        <f t="shared" ref="T2627:T2690" si="250">RIGHT(N2627,LEN(N2627)-SEARCH("/",N2627))</f>
        <v>space exploration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12">
        <f t="shared" si="247"/>
        <v>42128.41978009259</v>
      </c>
      <c r="Q2628" s="12">
        <f t="shared" ref="Q2628:Q2691" si="251">(((I2628/60)/60)/24)+DATE(1970,1,1)+(-5/24)</f>
        <v>42158.41978009259</v>
      </c>
      <c r="R2628" s="11">
        <f t="shared" si="248"/>
        <v>56</v>
      </c>
      <c r="S2628" t="str">
        <f t="shared" si="249"/>
        <v>technology</v>
      </c>
      <c r="T2628" t="str">
        <f t="shared" si="250"/>
        <v>space exploration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12">
        <f t="shared" si="247"/>
        <v>42304.621076388888</v>
      </c>
      <c r="Q2629" s="12">
        <f t="shared" si="251"/>
        <v>42334.66274305556</v>
      </c>
      <c r="R2629" s="11">
        <f t="shared" si="248"/>
        <v>21.555555555555557</v>
      </c>
      <c r="S2629" t="str">
        <f t="shared" si="249"/>
        <v>technology</v>
      </c>
      <c r="T2629" t="str">
        <f t="shared" si="250"/>
        <v>space exploration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12">
        <f t="shared" si="247"/>
        <v>41953.757719907408</v>
      </c>
      <c r="Q2630" s="12">
        <f t="shared" si="251"/>
        <v>41973.757719907408</v>
      </c>
      <c r="R2630" s="11">
        <f t="shared" si="248"/>
        <v>44.095238095238095</v>
      </c>
      <c r="S2630" t="str">
        <f t="shared" si="249"/>
        <v>technology</v>
      </c>
      <c r="T2630" t="str">
        <f t="shared" si="250"/>
        <v>space exploration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12">
        <f t="shared" si="247"/>
        <v>42108.330115740733</v>
      </c>
      <c r="Q2631" s="12">
        <f t="shared" si="251"/>
        <v>42138.330115740733</v>
      </c>
      <c r="R2631" s="11">
        <f t="shared" si="248"/>
        <v>63.87</v>
      </c>
      <c r="S2631" t="str">
        <f t="shared" si="249"/>
        <v>technology</v>
      </c>
      <c r="T2631" t="str">
        <f t="shared" si="250"/>
        <v>space exploration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12">
        <f t="shared" si="247"/>
        <v>42523.897129629629</v>
      </c>
      <c r="Q2632" s="12">
        <f t="shared" si="251"/>
        <v>42551.208333333336</v>
      </c>
      <c r="R2632" s="11">
        <f t="shared" si="248"/>
        <v>38.987654320987652</v>
      </c>
      <c r="S2632" t="str">
        <f t="shared" si="249"/>
        <v>technology</v>
      </c>
      <c r="T2632" t="str">
        <f t="shared" si="250"/>
        <v>space exploration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12">
        <f t="shared" si="247"/>
        <v>42217.960960648146</v>
      </c>
      <c r="Q2633" s="12">
        <f t="shared" si="251"/>
        <v>42245.960960648146</v>
      </c>
      <c r="R2633" s="11">
        <f t="shared" si="248"/>
        <v>80.185489510489504</v>
      </c>
      <c r="S2633" t="str">
        <f t="shared" si="249"/>
        <v>technology</v>
      </c>
      <c r="T2633" t="str">
        <f t="shared" si="250"/>
        <v>space exploration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12">
        <f t="shared" si="247"/>
        <v>42493.853460648148</v>
      </c>
      <c r="Q2634" s="12">
        <f t="shared" si="251"/>
        <v>42518.853460648148</v>
      </c>
      <c r="R2634" s="11">
        <f t="shared" si="248"/>
        <v>34.904761904761905</v>
      </c>
      <c r="S2634" t="str">
        <f t="shared" si="249"/>
        <v>technology</v>
      </c>
      <c r="T2634" t="str">
        <f t="shared" si="250"/>
        <v>space exploration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12">
        <f t="shared" si="247"/>
        <v>41667.614953703705</v>
      </c>
      <c r="Q2635" s="12">
        <f t="shared" si="251"/>
        <v>41697.75</v>
      </c>
      <c r="R2635" s="11">
        <f t="shared" si="248"/>
        <v>89.100502512562812</v>
      </c>
      <c r="S2635" t="str">
        <f t="shared" si="249"/>
        <v>technology</v>
      </c>
      <c r="T2635" t="str">
        <f t="shared" si="250"/>
        <v>space exploration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12">
        <f t="shared" si="247"/>
        <v>42612.448159722226</v>
      </c>
      <c r="Q2636" s="12">
        <f t="shared" si="251"/>
        <v>42642.448159722226</v>
      </c>
      <c r="R2636" s="11">
        <f t="shared" si="248"/>
        <v>39.44</v>
      </c>
      <c r="S2636" t="str">
        <f t="shared" si="249"/>
        <v>technology</v>
      </c>
      <c r="T2636" t="str">
        <f t="shared" si="250"/>
        <v>space exploration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12">
        <f t="shared" si="247"/>
        <v>42037.742604166669</v>
      </c>
      <c r="Q2637" s="12">
        <f t="shared" si="251"/>
        <v>42072.700937499998</v>
      </c>
      <c r="R2637" s="11">
        <f t="shared" si="248"/>
        <v>136.9047619047619</v>
      </c>
      <c r="S2637" t="str">
        <f t="shared" si="249"/>
        <v>technology</v>
      </c>
      <c r="T2637" t="str">
        <f t="shared" si="250"/>
        <v>space exploration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12">
        <f t="shared" si="247"/>
        <v>42636.406412037039</v>
      </c>
      <c r="Q2638" s="12">
        <f t="shared" si="251"/>
        <v>42658.833333333336</v>
      </c>
      <c r="R2638" s="11">
        <f t="shared" si="248"/>
        <v>37.46</v>
      </c>
      <c r="S2638" t="str">
        <f t="shared" si="249"/>
        <v>technology</v>
      </c>
      <c r="T2638" t="str">
        <f t="shared" si="250"/>
        <v>space exploration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12">
        <f t="shared" si="247"/>
        <v>42639.341145833336</v>
      </c>
      <c r="Q2639" s="12">
        <f t="shared" si="251"/>
        <v>42655.341145833336</v>
      </c>
      <c r="R2639" s="11">
        <f t="shared" si="248"/>
        <v>31.96153846153846</v>
      </c>
      <c r="S2639" t="str">
        <f t="shared" si="249"/>
        <v>technology</v>
      </c>
      <c r="T2639" t="str">
        <f t="shared" si="250"/>
        <v>space exploration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12">
        <f t="shared" si="247"/>
        <v>41989.70480324074</v>
      </c>
      <c r="Q2640" s="12">
        <f t="shared" si="251"/>
        <v>42019.70480324074</v>
      </c>
      <c r="R2640" s="11">
        <f t="shared" si="248"/>
        <v>25.214285714285715</v>
      </c>
      <c r="S2640" t="str">
        <f t="shared" si="249"/>
        <v>technology</v>
      </c>
      <c r="T2640" t="str">
        <f t="shared" si="250"/>
        <v>space exploration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12">
        <f t="shared" si="247"/>
        <v>42024.656805555554</v>
      </c>
      <c r="Q2641" s="12">
        <f t="shared" si="251"/>
        <v>42054.656805555554</v>
      </c>
      <c r="R2641" s="11">
        <f t="shared" si="248"/>
        <v>10.040816326530612</v>
      </c>
      <c r="S2641" t="str">
        <f t="shared" si="249"/>
        <v>technology</v>
      </c>
      <c r="T2641" t="str">
        <f t="shared" si="250"/>
        <v>space exploration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12">
        <f t="shared" si="247"/>
        <v>42102.952245370368</v>
      </c>
      <c r="Q2642" s="12">
        <f t="shared" si="251"/>
        <v>42162.952245370368</v>
      </c>
      <c r="R2642" s="11">
        <f t="shared" si="248"/>
        <v>45.94202898550725</v>
      </c>
      <c r="S2642" t="str">
        <f t="shared" si="249"/>
        <v>technology</v>
      </c>
      <c r="T2642" t="str">
        <f t="shared" si="250"/>
        <v>space exploration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12">
        <f t="shared" si="247"/>
        <v>41880.618784722217</v>
      </c>
      <c r="Q2643" s="12">
        <f t="shared" si="251"/>
        <v>41897.631249999999</v>
      </c>
      <c r="R2643" s="11">
        <f t="shared" si="248"/>
        <v>15</v>
      </c>
      <c r="S2643" t="str">
        <f t="shared" si="249"/>
        <v>technology</v>
      </c>
      <c r="T2643" t="str">
        <f t="shared" si="250"/>
        <v>space exploration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12">
        <f t="shared" si="247"/>
        <v>42536.03828703703</v>
      </c>
      <c r="Q2644" s="12">
        <f t="shared" si="251"/>
        <v>42566.081249999996</v>
      </c>
      <c r="R2644" s="11">
        <f t="shared" si="248"/>
        <v>0</v>
      </c>
      <c r="S2644" t="str">
        <f t="shared" si="249"/>
        <v>technology</v>
      </c>
      <c r="T2644" t="str">
        <f t="shared" si="250"/>
        <v>space exploration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12">
        <f t="shared" si="247"/>
        <v>42689.374016203699</v>
      </c>
      <c r="Q2645" s="12">
        <f t="shared" si="251"/>
        <v>42725.124305555553</v>
      </c>
      <c r="R2645" s="11">
        <f t="shared" si="248"/>
        <v>223.58248500999335</v>
      </c>
      <c r="S2645" t="str">
        <f t="shared" si="249"/>
        <v>technology</v>
      </c>
      <c r="T2645" t="str">
        <f t="shared" si="250"/>
        <v>space exploration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12">
        <f t="shared" si="247"/>
        <v>42774.583738425928</v>
      </c>
      <c r="Q2646" s="12">
        <f t="shared" si="251"/>
        <v>42804.583738425928</v>
      </c>
      <c r="R2646" s="11">
        <f t="shared" si="248"/>
        <v>39.480769230769234</v>
      </c>
      <c r="S2646" t="str">
        <f t="shared" si="249"/>
        <v>technology</v>
      </c>
      <c r="T2646" t="str">
        <f t="shared" si="250"/>
        <v>space exploration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12">
        <f t="shared" si="247"/>
        <v>41921.634293981479</v>
      </c>
      <c r="Q2647" s="12">
        <f t="shared" si="251"/>
        <v>41951.675960648143</v>
      </c>
      <c r="R2647" s="11">
        <f t="shared" si="248"/>
        <v>91.304347826086953</v>
      </c>
      <c r="S2647" t="str">
        <f t="shared" si="249"/>
        <v>technology</v>
      </c>
      <c r="T2647" t="str">
        <f t="shared" si="250"/>
        <v>space exploration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12">
        <f t="shared" si="247"/>
        <v>42226.10496527778</v>
      </c>
      <c r="Q2648" s="12">
        <f t="shared" si="251"/>
        <v>42256.10496527778</v>
      </c>
      <c r="R2648" s="11">
        <f t="shared" si="248"/>
        <v>78.666205607476627</v>
      </c>
      <c r="S2648" t="str">
        <f t="shared" si="249"/>
        <v>technology</v>
      </c>
      <c r="T2648" t="str">
        <f t="shared" si="250"/>
        <v>space exploration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12">
        <f t="shared" si="247"/>
        <v>42200.053460648145</v>
      </c>
      <c r="Q2649" s="12">
        <f t="shared" si="251"/>
        <v>42230.053460648145</v>
      </c>
      <c r="R2649" s="11">
        <f t="shared" si="248"/>
        <v>12</v>
      </c>
      <c r="S2649" t="str">
        <f t="shared" si="249"/>
        <v>technology</v>
      </c>
      <c r="T2649" t="str">
        <f t="shared" si="250"/>
        <v>space exploration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12">
        <f t="shared" si="247"/>
        <v>42408.506481481476</v>
      </c>
      <c r="Q2650" s="12">
        <f t="shared" si="251"/>
        <v>42438.506481481476</v>
      </c>
      <c r="R2650" s="11">
        <f t="shared" si="248"/>
        <v>17.666666666666668</v>
      </c>
      <c r="S2650" t="str">
        <f t="shared" si="249"/>
        <v>technology</v>
      </c>
      <c r="T2650" t="str">
        <f t="shared" si="250"/>
        <v>space exploration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12">
        <f t="shared" si="247"/>
        <v>42341.788668981484</v>
      </c>
      <c r="Q2651" s="12">
        <f t="shared" si="251"/>
        <v>42401.788668981484</v>
      </c>
      <c r="R2651" s="11">
        <f t="shared" si="248"/>
        <v>41.333333333333336</v>
      </c>
      <c r="S2651" t="str">
        <f t="shared" si="249"/>
        <v>technology</v>
      </c>
      <c r="T2651" t="str">
        <f t="shared" si="250"/>
        <v>space exploration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12">
        <f t="shared" si="247"/>
        <v>42695.416006944441</v>
      </c>
      <c r="Q2652" s="12">
        <f t="shared" si="251"/>
        <v>42725.416006944441</v>
      </c>
      <c r="R2652" s="11">
        <f t="shared" si="248"/>
        <v>71.599999999999994</v>
      </c>
      <c r="S2652" t="str">
        <f t="shared" si="249"/>
        <v>technology</v>
      </c>
      <c r="T2652" t="str">
        <f t="shared" si="250"/>
        <v>space exploration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12">
        <f t="shared" si="247"/>
        <v>42327.597326388881</v>
      </c>
      <c r="Q2653" s="12">
        <f t="shared" si="251"/>
        <v>42355.597326388881</v>
      </c>
      <c r="R2653" s="11">
        <f t="shared" si="248"/>
        <v>307.8235294117647</v>
      </c>
      <c r="S2653" t="str">
        <f t="shared" si="249"/>
        <v>technology</v>
      </c>
      <c r="T2653" t="str">
        <f t="shared" si="250"/>
        <v>space exploration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12">
        <f t="shared" si="247"/>
        <v>41952.950520833336</v>
      </c>
      <c r="Q2654" s="12">
        <f t="shared" si="251"/>
        <v>41982.950520833336</v>
      </c>
      <c r="R2654" s="11">
        <f t="shared" si="248"/>
        <v>80.454545454545453</v>
      </c>
      <c r="S2654" t="str">
        <f t="shared" si="249"/>
        <v>technology</v>
      </c>
      <c r="T2654" t="str">
        <f t="shared" si="250"/>
        <v>space exploration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12">
        <f t="shared" si="247"/>
        <v>41771.443599537037</v>
      </c>
      <c r="Q2655" s="12">
        <f t="shared" si="251"/>
        <v>41802.958333333328</v>
      </c>
      <c r="R2655" s="11">
        <f t="shared" si="248"/>
        <v>83.942857142857136</v>
      </c>
      <c r="S2655" t="str">
        <f t="shared" si="249"/>
        <v>technology</v>
      </c>
      <c r="T2655" t="str">
        <f t="shared" si="250"/>
        <v>space exploration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12">
        <f t="shared" si="247"/>
        <v>42055.39266203704</v>
      </c>
      <c r="Q2656" s="12">
        <f t="shared" si="251"/>
        <v>42115.350995370369</v>
      </c>
      <c r="R2656" s="11">
        <f t="shared" si="248"/>
        <v>8.5</v>
      </c>
      <c r="S2656" t="str">
        <f t="shared" si="249"/>
        <v>technology</v>
      </c>
      <c r="T2656" t="str">
        <f t="shared" si="250"/>
        <v>space exploration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12">
        <f t="shared" si="247"/>
        <v>42381.657951388886</v>
      </c>
      <c r="Q2657" s="12">
        <f t="shared" si="251"/>
        <v>42409.624999999993</v>
      </c>
      <c r="R2657" s="11">
        <f t="shared" si="248"/>
        <v>73.372093023255815</v>
      </c>
      <c r="S2657" t="str">
        <f t="shared" si="249"/>
        <v>technology</v>
      </c>
      <c r="T2657" t="str">
        <f t="shared" si="250"/>
        <v>space exploration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12">
        <f t="shared" si="247"/>
        <v>42767.480185185181</v>
      </c>
      <c r="Q2658" s="12">
        <f t="shared" si="251"/>
        <v>42806.583333333336</v>
      </c>
      <c r="R2658" s="11">
        <f t="shared" si="248"/>
        <v>112.86184210526316</v>
      </c>
      <c r="S2658" t="str">
        <f t="shared" si="249"/>
        <v>technology</v>
      </c>
      <c r="T2658" t="str">
        <f t="shared" si="250"/>
        <v>space exploration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12">
        <f t="shared" si="247"/>
        <v>42551.720520833333</v>
      </c>
      <c r="Q2659" s="12">
        <f t="shared" si="251"/>
        <v>42584.854166666664</v>
      </c>
      <c r="R2659" s="11">
        <f t="shared" si="248"/>
        <v>95.277627118644077</v>
      </c>
      <c r="S2659" t="str">
        <f t="shared" si="249"/>
        <v>technology</v>
      </c>
      <c r="T2659" t="str">
        <f t="shared" si="250"/>
        <v>space exploration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12">
        <f t="shared" si="247"/>
        <v>42551.675856481481</v>
      </c>
      <c r="Q2660" s="12">
        <f t="shared" si="251"/>
        <v>42581.675856481481</v>
      </c>
      <c r="R2660" s="11">
        <f t="shared" si="248"/>
        <v>22.75</v>
      </c>
      <c r="S2660" t="str">
        <f t="shared" si="249"/>
        <v>technology</v>
      </c>
      <c r="T2660" t="str">
        <f t="shared" si="250"/>
        <v>space exploration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12">
        <f t="shared" si="247"/>
        <v>42081.861226851855</v>
      </c>
      <c r="Q2661" s="12">
        <f t="shared" si="251"/>
        <v>42111.861226851855</v>
      </c>
      <c r="R2661" s="11">
        <f t="shared" si="248"/>
        <v>133.30000000000001</v>
      </c>
      <c r="S2661" t="str">
        <f t="shared" si="249"/>
        <v>technology</v>
      </c>
      <c r="T2661" t="str">
        <f t="shared" si="250"/>
        <v>space exploration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12">
        <f t="shared" si="247"/>
        <v>42272.504837962959</v>
      </c>
      <c r="Q2662" s="12">
        <f t="shared" si="251"/>
        <v>42332.546504629623</v>
      </c>
      <c r="R2662" s="11">
        <f t="shared" si="248"/>
        <v>3.8</v>
      </c>
      <c r="S2662" t="str">
        <f t="shared" si="249"/>
        <v>technology</v>
      </c>
      <c r="T2662" t="str">
        <f t="shared" si="250"/>
        <v>space exploration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12">
        <f t="shared" si="247"/>
        <v>41542.750115740739</v>
      </c>
      <c r="Q2663" s="12">
        <f t="shared" si="251"/>
        <v>41572.750115740739</v>
      </c>
      <c r="R2663" s="11">
        <f t="shared" si="248"/>
        <v>85.75</v>
      </c>
      <c r="S2663" t="str">
        <f t="shared" si="249"/>
        <v>technology</v>
      </c>
      <c r="T2663" t="str">
        <f t="shared" si="250"/>
        <v>makerspaces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12">
        <f t="shared" si="247"/>
        <v>42207.538344907407</v>
      </c>
      <c r="Q2664" s="12">
        <f t="shared" si="251"/>
        <v>42237.538344907407</v>
      </c>
      <c r="R2664" s="11">
        <f t="shared" si="248"/>
        <v>267</v>
      </c>
      <c r="S2664" t="str">
        <f t="shared" si="249"/>
        <v>technology</v>
      </c>
      <c r="T2664" t="str">
        <f t="shared" si="250"/>
        <v>makerspaces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12">
        <f t="shared" si="247"/>
        <v>42222.41443287037</v>
      </c>
      <c r="Q2665" s="12">
        <f t="shared" si="251"/>
        <v>42251.416666666664</v>
      </c>
      <c r="R2665" s="11">
        <f t="shared" si="248"/>
        <v>373.55803571428572</v>
      </c>
      <c r="S2665" t="str">
        <f t="shared" si="249"/>
        <v>technology</v>
      </c>
      <c r="T2665" t="str">
        <f t="shared" si="250"/>
        <v>makerspaces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12">
        <f t="shared" si="247"/>
        <v>42312.817094907405</v>
      </c>
      <c r="Q2666" s="12">
        <f t="shared" si="251"/>
        <v>42347.082638888889</v>
      </c>
      <c r="R2666" s="11">
        <f t="shared" si="248"/>
        <v>174.03846153846155</v>
      </c>
      <c r="S2666" t="str">
        <f t="shared" si="249"/>
        <v>technology</v>
      </c>
      <c r="T2666" t="str">
        <f t="shared" si="250"/>
        <v>makerspaces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12">
        <f t="shared" si="247"/>
        <v>42083.687199074069</v>
      </c>
      <c r="Q2667" s="12">
        <f t="shared" si="251"/>
        <v>42128.687199074069</v>
      </c>
      <c r="R2667" s="11">
        <f t="shared" si="248"/>
        <v>93.695652173913047</v>
      </c>
      <c r="S2667" t="str">
        <f t="shared" si="249"/>
        <v>technology</v>
      </c>
      <c r="T2667" t="str">
        <f t="shared" si="250"/>
        <v>makerspaces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12">
        <f t="shared" si="247"/>
        <v>42235.55600694444</v>
      </c>
      <c r="Q2668" s="12">
        <f t="shared" si="251"/>
        <v>42272.666666666664</v>
      </c>
      <c r="R2668" s="11">
        <f t="shared" si="248"/>
        <v>77.327718446601949</v>
      </c>
      <c r="S2668" t="str">
        <f t="shared" si="249"/>
        <v>technology</v>
      </c>
      <c r="T2668" t="str">
        <f t="shared" si="250"/>
        <v>makerspaces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12">
        <f t="shared" si="247"/>
        <v>42380.717777777776</v>
      </c>
      <c r="Q2669" s="12">
        <f t="shared" si="251"/>
        <v>42410.717777777776</v>
      </c>
      <c r="R2669" s="11">
        <f t="shared" si="248"/>
        <v>92.222222222222229</v>
      </c>
      <c r="S2669" t="str">
        <f t="shared" si="249"/>
        <v>technology</v>
      </c>
      <c r="T2669" t="str">
        <f t="shared" si="250"/>
        <v>makerspaces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12">
        <f t="shared" si="247"/>
        <v>42275.380381944437</v>
      </c>
      <c r="Q2670" s="12">
        <f t="shared" si="251"/>
        <v>42317.397222222215</v>
      </c>
      <c r="R2670" s="11">
        <f t="shared" si="248"/>
        <v>60.964285714285715</v>
      </c>
      <c r="S2670" t="str">
        <f t="shared" si="249"/>
        <v>technology</v>
      </c>
      <c r="T2670" t="str">
        <f t="shared" si="250"/>
        <v>makerspaces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12">
        <f t="shared" si="247"/>
        <v>42318.827499999999</v>
      </c>
      <c r="Q2671" s="12">
        <f t="shared" si="251"/>
        <v>42378.827499999999</v>
      </c>
      <c r="R2671" s="11">
        <f t="shared" si="248"/>
        <v>91</v>
      </c>
      <c r="S2671" t="str">
        <f t="shared" si="249"/>
        <v>technology</v>
      </c>
      <c r="T2671" t="str">
        <f t="shared" si="250"/>
        <v>makerspaces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12">
        <f t="shared" si="247"/>
        <v>41820.812268518515</v>
      </c>
      <c r="Q2672" s="12">
        <f t="shared" si="251"/>
        <v>41848.812268518515</v>
      </c>
      <c r="R2672" s="11">
        <f t="shared" si="248"/>
        <v>41.583333333333336</v>
      </c>
      <c r="S2672" t="str">
        <f t="shared" si="249"/>
        <v>technology</v>
      </c>
      <c r="T2672" t="str">
        <f t="shared" si="250"/>
        <v>makerspaces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12">
        <f t="shared" si="247"/>
        <v>41962.540694444448</v>
      </c>
      <c r="Q2673" s="12">
        <f t="shared" si="251"/>
        <v>41992.609722222223</v>
      </c>
      <c r="R2673" s="11">
        <f t="shared" si="248"/>
        <v>33.761904761904759</v>
      </c>
      <c r="S2673" t="str">
        <f t="shared" si="249"/>
        <v>technology</v>
      </c>
      <c r="T2673" t="str">
        <f t="shared" si="250"/>
        <v>makerspaces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12">
        <f t="shared" si="247"/>
        <v>42344.675810185181</v>
      </c>
      <c r="Q2674" s="12">
        <f t="shared" si="251"/>
        <v>42366.041666666664</v>
      </c>
      <c r="R2674" s="11">
        <f t="shared" si="248"/>
        <v>70.61702127659575</v>
      </c>
      <c r="S2674" t="str">
        <f t="shared" si="249"/>
        <v>technology</v>
      </c>
      <c r="T2674" t="str">
        <f t="shared" si="250"/>
        <v>makerspaces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12">
        <f t="shared" si="247"/>
        <v>41912.333321759259</v>
      </c>
      <c r="Q2675" s="12">
        <f t="shared" si="251"/>
        <v>41941.739583333328</v>
      </c>
      <c r="R2675" s="11">
        <f t="shared" si="248"/>
        <v>167.15151515151516</v>
      </c>
      <c r="S2675" t="str">
        <f t="shared" si="249"/>
        <v>technology</v>
      </c>
      <c r="T2675" t="str">
        <f t="shared" si="250"/>
        <v>makerspaces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12">
        <f t="shared" si="247"/>
        <v>42529.424421296295</v>
      </c>
      <c r="Q2676" s="12">
        <f t="shared" si="251"/>
        <v>42555.999305555553</v>
      </c>
      <c r="R2676" s="11">
        <f t="shared" si="248"/>
        <v>128.61988304093566</v>
      </c>
      <c r="S2676" t="str">
        <f t="shared" si="249"/>
        <v>technology</v>
      </c>
      <c r="T2676" t="str">
        <f t="shared" si="250"/>
        <v>makerspaces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12">
        <f t="shared" si="247"/>
        <v>41923.649178240739</v>
      </c>
      <c r="Q2677" s="12">
        <f t="shared" si="251"/>
        <v>41953.690844907404</v>
      </c>
      <c r="R2677" s="11">
        <f t="shared" si="248"/>
        <v>65.41379310344827</v>
      </c>
      <c r="S2677" t="str">
        <f t="shared" si="249"/>
        <v>technology</v>
      </c>
      <c r="T2677" t="str">
        <f t="shared" si="250"/>
        <v>makerspaces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12">
        <f t="shared" si="247"/>
        <v>42482.416365740741</v>
      </c>
      <c r="Q2678" s="12">
        <f t="shared" si="251"/>
        <v>42512.416365740741</v>
      </c>
      <c r="R2678" s="11">
        <f t="shared" si="248"/>
        <v>117.55555555555556</v>
      </c>
      <c r="S2678" t="str">
        <f t="shared" si="249"/>
        <v>technology</v>
      </c>
      <c r="T2678" t="str">
        <f t="shared" si="250"/>
        <v>makerspaces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12">
        <f t="shared" si="247"/>
        <v>41792.821099537032</v>
      </c>
      <c r="Q2679" s="12">
        <f t="shared" si="251"/>
        <v>41822.821099537032</v>
      </c>
      <c r="R2679" s="11">
        <f t="shared" si="248"/>
        <v>126.48148148148148</v>
      </c>
      <c r="S2679" t="str">
        <f t="shared" si="249"/>
        <v>technology</v>
      </c>
      <c r="T2679" t="str">
        <f t="shared" si="250"/>
        <v>makerspaces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12">
        <f t="shared" si="247"/>
        <v>42241.589872685181</v>
      </c>
      <c r="Q2680" s="12">
        <f t="shared" si="251"/>
        <v>42271.589872685181</v>
      </c>
      <c r="R2680" s="11">
        <f t="shared" si="248"/>
        <v>550</v>
      </c>
      <c r="S2680" t="str">
        <f t="shared" si="249"/>
        <v>technology</v>
      </c>
      <c r="T2680" t="str">
        <f t="shared" si="250"/>
        <v>makerspaces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12">
        <f t="shared" si="247"/>
        <v>42032.792754629627</v>
      </c>
      <c r="Q2681" s="12">
        <f t="shared" si="251"/>
        <v>42062.792754629627</v>
      </c>
      <c r="R2681" s="11">
        <f t="shared" si="248"/>
        <v>44</v>
      </c>
      <c r="S2681" t="str">
        <f t="shared" si="249"/>
        <v>technology</v>
      </c>
      <c r="T2681" t="str">
        <f t="shared" si="250"/>
        <v>makerspaces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12">
        <f t="shared" si="247"/>
        <v>42436.003368055557</v>
      </c>
      <c r="Q2682" s="12">
        <f t="shared" si="251"/>
        <v>42465.961701388886</v>
      </c>
      <c r="R2682" s="11">
        <f t="shared" si="248"/>
        <v>69</v>
      </c>
      <c r="S2682" t="str">
        <f t="shared" si="249"/>
        <v>technology</v>
      </c>
      <c r="T2682" t="str">
        <f t="shared" si="250"/>
        <v>makerspaces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12">
        <f t="shared" si="247"/>
        <v>41805.686921296292</v>
      </c>
      <c r="Q2683" s="12">
        <f t="shared" si="251"/>
        <v>41830.686921296292</v>
      </c>
      <c r="R2683" s="11">
        <f t="shared" si="248"/>
        <v>27.5</v>
      </c>
      <c r="S2683" t="str">
        <f t="shared" si="249"/>
        <v>food</v>
      </c>
      <c r="T2683" t="str">
        <f t="shared" si="250"/>
        <v>food trucks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12">
        <f t="shared" si="247"/>
        <v>41932.663657407407</v>
      </c>
      <c r="Q2684" s="12">
        <f t="shared" si="251"/>
        <v>41965.040972222218</v>
      </c>
      <c r="R2684" s="11">
        <f t="shared" si="248"/>
        <v>84.9</v>
      </c>
      <c r="S2684" t="str">
        <f t="shared" si="249"/>
        <v>food</v>
      </c>
      <c r="T2684" t="str">
        <f t="shared" si="250"/>
        <v>food trucks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12">
        <f t="shared" si="247"/>
        <v>42034.546759259254</v>
      </c>
      <c r="Q2685" s="12">
        <f t="shared" si="251"/>
        <v>42064.546759259254</v>
      </c>
      <c r="R2685" s="11">
        <f t="shared" si="248"/>
        <v>12</v>
      </c>
      <c r="S2685" t="str">
        <f t="shared" si="249"/>
        <v>food</v>
      </c>
      <c r="T2685" t="str">
        <f t="shared" si="250"/>
        <v>food trucks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12">
        <f t="shared" si="247"/>
        <v>41820.706307870365</v>
      </c>
      <c r="Q2686" s="12">
        <f t="shared" si="251"/>
        <v>41860.706307870365</v>
      </c>
      <c r="R2686" s="11">
        <f t="shared" si="248"/>
        <v>200</v>
      </c>
      <c r="S2686" t="str">
        <f t="shared" si="249"/>
        <v>food</v>
      </c>
      <c r="T2686" t="str">
        <f t="shared" si="250"/>
        <v>food trucks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12">
        <f t="shared" si="247"/>
        <v>42061.487615740734</v>
      </c>
      <c r="Q2687" s="12">
        <f t="shared" si="251"/>
        <v>42121.445949074077</v>
      </c>
      <c r="R2687" s="11">
        <f t="shared" si="248"/>
        <v>10</v>
      </c>
      <c r="S2687" t="str">
        <f t="shared" si="249"/>
        <v>food</v>
      </c>
      <c r="T2687" t="str">
        <f t="shared" si="250"/>
        <v>food trucks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12">
        <f t="shared" si="247"/>
        <v>41892.766469907401</v>
      </c>
      <c r="Q2688" s="12">
        <f t="shared" si="251"/>
        <v>41912.766469907401</v>
      </c>
      <c r="R2688" s="11">
        <f t="shared" si="248"/>
        <v>0</v>
      </c>
      <c r="S2688" t="str">
        <f t="shared" si="249"/>
        <v>food</v>
      </c>
      <c r="T2688" t="str">
        <f t="shared" si="250"/>
        <v>food trucks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12">
        <f t="shared" si="247"/>
        <v>42154.431921296295</v>
      </c>
      <c r="Q2689" s="12">
        <f t="shared" si="251"/>
        <v>42184.431921296295</v>
      </c>
      <c r="R2689" s="11">
        <f t="shared" si="248"/>
        <v>0</v>
      </c>
      <c r="S2689" t="str">
        <f t="shared" si="249"/>
        <v>food</v>
      </c>
      <c r="T2689" t="str">
        <f t="shared" si="250"/>
        <v>food trucks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12">
        <f t="shared" si="247"/>
        <v>42027.910532407412</v>
      </c>
      <c r="Q2690" s="12">
        <f t="shared" si="251"/>
        <v>42058.916666666664</v>
      </c>
      <c r="R2690" s="11">
        <f t="shared" si="248"/>
        <v>5.2857142857142856</v>
      </c>
      <c r="S2690" t="str">
        <f t="shared" si="249"/>
        <v>food</v>
      </c>
      <c r="T2690" t="str">
        <f t="shared" si="250"/>
        <v>food trucks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((E2691/D2691)*100)</f>
        <v>2.8571428571428571E-3</v>
      </c>
      <c r="P2691" s="12">
        <f t="shared" ref="P2691:P2754" si="253">(((J2691/60)/60)/24)+DATE(1970,1,1)+(-5/24)</f>
        <v>42551.753356481473</v>
      </c>
      <c r="Q2691" s="12">
        <f t="shared" si="251"/>
        <v>42581.753356481473</v>
      </c>
      <c r="R2691" s="11">
        <f t="shared" ref="R2691:R2754" si="254">IFERROR(E2691/L2691,0)</f>
        <v>1</v>
      </c>
      <c r="S2691" t="str">
        <f t="shared" ref="S2691:S2754" si="255">LEFT(N2691, SEARCH("/",N2691,1)-1)</f>
        <v>food</v>
      </c>
      <c r="T2691" t="str">
        <f t="shared" ref="T2691:T2754" si="256">RIGHT(N2691,LEN(N2691)-SEARCH("/",N2691))</f>
        <v>food trucks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12">
        <f t="shared" si="253"/>
        <v>42112.89671296296</v>
      </c>
      <c r="Q2692" s="12">
        <f t="shared" ref="Q2692:Q2755" si="257">(((I2692/60)/60)/24)+DATE(1970,1,1)+(-5/24)</f>
        <v>42157.89671296296</v>
      </c>
      <c r="R2692" s="11">
        <f t="shared" si="254"/>
        <v>72.762711864406782</v>
      </c>
      <c r="S2692" t="str">
        <f t="shared" si="255"/>
        <v>food</v>
      </c>
      <c r="T2692" t="str">
        <f t="shared" si="256"/>
        <v>food trucks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12">
        <f t="shared" si="253"/>
        <v>42089.515706018516</v>
      </c>
      <c r="Q2693" s="12">
        <f t="shared" si="257"/>
        <v>42134.515706018516</v>
      </c>
      <c r="R2693" s="11">
        <f t="shared" si="254"/>
        <v>17.5</v>
      </c>
      <c r="S2693" t="str">
        <f t="shared" si="255"/>
        <v>food</v>
      </c>
      <c r="T2693" t="str">
        <f t="shared" si="256"/>
        <v>food trucks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12">
        <f t="shared" si="253"/>
        <v>42058.125694444439</v>
      </c>
      <c r="Q2694" s="12">
        <f t="shared" si="257"/>
        <v>42088.084027777775</v>
      </c>
      <c r="R2694" s="11">
        <f t="shared" si="254"/>
        <v>25</v>
      </c>
      <c r="S2694" t="str">
        <f t="shared" si="255"/>
        <v>food</v>
      </c>
      <c r="T2694" t="str">
        <f t="shared" si="256"/>
        <v>food trucks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12">
        <f t="shared" si="253"/>
        <v>41833.930162037032</v>
      </c>
      <c r="Q2695" s="12">
        <f t="shared" si="257"/>
        <v>41863.930162037032</v>
      </c>
      <c r="R2695" s="11">
        <f t="shared" si="254"/>
        <v>13.333333333333334</v>
      </c>
      <c r="S2695" t="str">
        <f t="shared" si="255"/>
        <v>food</v>
      </c>
      <c r="T2695" t="str">
        <f t="shared" si="256"/>
        <v>food trucks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12">
        <f t="shared" si="253"/>
        <v>41877.932164351849</v>
      </c>
      <c r="Q2696" s="12">
        <f t="shared" si="257"/>
        <v>41907.932164351849</v>
      </c>
      <c r="R2696" s="11">
        <f t="shared" si="254"/>
        <v>1</v>
      </c>
      <c r="S2696" t="str">
        <f t="shared" si="255"/>
        <v>food</v>
      </c>
      <c r="T2696" t="str">
        <f t="shared" si="256"/>
        <v>food trucks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12">
        <f t="shared" si="253"/>
        <v>42047.973587962959</v>
      </c>
      <c r="Q2697" s="12">
        <f t="shared" si="257"/>
        <v>42107.931921296295</v>
      </c>
      <c r="R2697" s="11">
        <f t="shared" si="254"/>
        <v>23.666666666666668</v>
      </c>
      <c r="S2697" t="str">
        <f t="shared" si="255"/>
        <v>food</v>
      </c>
      <c r="T2697" t="str">
        <f t="shared" si="256"/>
        <v>food trucks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12">
        <f t="shared" si="253"/>
        <v>41964.636111111111</v>
      </c>
      <c r="Q2698" s="12">
        <f t="shared" si="257"/>
        <v>41998.636111111111</v>
      </c>
      <c r="R2698" s="11">
        <f t="shared" si="254"/>
        <v>89.21052631578948</v>
      </c>
      <c r="S2698" t="str">
        <f t="shared" si="255"/>
        <v>food</v>
      </c>
      <c r="T2698" t="str">
        <f t="shared" si="256"/>
        <v>food trucks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12">
        <f t="shared" si="253"/>
        <v>42187.731747685182</v>
      </c>
      <c r="Q2699" s="12">
        <f t="shared" si="257"/>
        <v>42218.708333333336</v>
      </c>
      <c r="R2699" s="11">
        <f t="shared" si="254"/>
        <v>116.55769230769231</v>
      </c>
      <c r="S2699" t="str">
        <f t="shared" si="255"/>
        <v>food</v>
      </c>
      <c r="T2699" t="str">
        <f t="shared" si="256"/>
        <v>food trucks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12">
        <f t="shared" si="253"/>
        <v>41787.689907407403</v>
      </c>
      <c r="Q2700" s="12">
        <f t="shared" si="257"/>
        <v>41817.689907407403</v>
      </c>
      <c r="R2700" s="11">
        <f t="shared" si="254"/>
        <v>13.005000000000001</v>
      </c>
      <c r="S2700" t="str">
        <f t="shared" si="255"/>
        <v>food</v>
      </c>
      <c r="T2700" t="str">
        <f t="shared" si="256"/>
        <v>food trucks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12">
        <f t="shared" si="253"/>
        <v>41829.688229166662</v>
      </c>
      <c r="Q2701" s="12">
        <f t="shared" si="257"/>
        <v>41859.688229166662</v>
      </c>
      <c r="R2701" s="11">
        <f t="shared" si="254"/>
        <v>0</v>
      </c>
      <c r="S2701" t="str">
        <f t="shared" si="255"/>
        <v>food</v>
      </c>
      <c r="T2701" t="str">
        <f t="shared" si="256"/>
        <v>food trucks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12">
        <f t="shared" si="253"/>
        <v>41870.666342592594</v>
      </c>
      <c r="Q2702" s="12">
        <f t="shared" si="257"/>
        <v>41900.666342592594</v>
      </c>
      <c r="R2702" s="11">
        <f t="shared" si="254"/>
        <v>17.5</v>
      </c>
      <c r="S2702" t="str">
        <f t="shared" si="255"/>
        <v>food</v>
      </c>
      <c r="T2702" t="str">
        <f t="shared" si="256"/>
        <v>food trucks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12">
        <f t="shared" si="253"/>
        <v>42801.566365740735</v>
      </c>
      <c r="Q2703" s="12">
        <f t="shared" si="257"/>
        <v>42832.524699074071</v>
      </c>
      <c r="R2703" s="11">
        <f t="shared" si="254"/>
        <v>34.130434782608695</v>
      </c>
      <c r="S2703" t="str">
        <f t="shared" si="255"/>
        <v>theater</v>
      </c>
      <c r="T2703" t="str">
        <f t="shared" si="256"/>
        <v>spaces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12">
        <f t="shared" si="253"/>
        <v>42800.593483796292</v>
      </c>
      <c r="Q2704" s="12">
        <f t="shared" si="257"/>
        <v>42830.551817129628</v>
      </c>
      <c r="R2704" s="11">
        <f t="shared" si="254"/>
        <v>132.34615384615384</v>
      </c>
      <c r="S2704" t="str">
        <f t="shared" si="255"/>
        <v>theater</v>
      </c>
      <c r="T2704" t="str">
        <f t="shared" si="256"/>
        <v>spaces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12">
        <f t="shared" si="253"/>
        <v>42756.481828703698</v>
      </c>
      <c r="Q2705" s="12">
        <f t="shared" si="257"/>
        <v>42816.440162037034</v>
      </c>
      <c r="R2705" s="11">
        <f t="shared" si="254"/>
        <v>922.22222222222217</v>
      </c>
      <c r="S2705" t="str">
        <f t="shared" si="255"/>
        <v>theater</v>
      </c>
      <c r="T2705" t="str">
        <f t="shared" si="256"/>
        <v>spaces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12">
        <f t="shared" si="253"/>
        <v>42787.654097222221</v>
      </c>
      <c r="Q2706" s="12">
        <f t="shared" si="257"/>
        <v>42830.61243055555</v>
      </c>
      <c r="R2706" s="11">
        <f t="shared" si="254"/>
        <v>163.57142857142858</v>
      </c>
      <c r="S2706" t="str">
        <f t="shared" si="255"/>
        <v>theater</v>
      </c>
      <c r="T2706" t="str">
        <f t="shared" si="256"/>
        <v>spaces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12">
        <f t="shared" si="253"/>
        <v>42773.70784722222</v>
      </c>
      <c r="Q2707" s="12">
        <f t="shared" si="257"/>
        <v>42818.666180555556</v>
      </c>
      <c r="R2707" s="11">
        <f t="shared" si="254"/>
        <v>217.375</v>
      </c>
      <c r="S2707" t="str">
        <f t="shared" si="255"/>
        <v>theater</v>
      </c>
      <c r="T2707" t="str">
        <f t="shared" si="256"/>
        <v>spaces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12">
        <f t="shared" si="253"/>
        <v>41899.086608796293</v>
      </c>
      <c r="Q2708" s="12">
        <f t="shared" si="257"/>
        <v>41928.082638888889</v>
      </c>
      <c r="R2708" s="11">
        <f t="shared" si="254"/>
        <v>149.44486692015209</v>
      </c>
      <c r="S2708" t="str">
        <f t="shared" si="255"/>
        <v>theater</v>
      </c>
      <c r="T2708" t="str">
        <f t="shared" si="256"/>
        <v>spaces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12">
        <f t="shared" si="253"/>
        <v>41391.574571759258</v>
      </c>
      <c r="Q2709" s="12">
        <f t="shared" si="257"/>
        <v>41421.082638888889</v>
      </c>
      <c r="R2709" s="11">
        <f t="shared" si="254"/>
        <v>71.237487309644663</v>
      </c>
      <c r="S2709" t="str">
        <f t="shared" si="255"/>
        <v>theater</v>
      </c>
      <c r="T2709" t="str">
        <f t="shared" si="256"/>
        <v>spaces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12">
        <f t="shared" si="253"/>
        <v>42512.489884259259</v>
      </c>
      <c r="Q2710" s="12">
        <f t="shared" si="257"/>
        <v>42572.489884259259</v>
      </c>
      <c r="R2710" s="11">
        <f t="shared" si="254"/>
        <v>44.464318398474738</v>
      </c>
      <c r="S2710" t="str">
        <f t="shared" si="255"/>
        <v>theater</v>
      </c>
      <c r="T2710" t="str">
        <f t="shared" si="256"/>
        <v>spaces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12">
        <f t="shared" si="253"/>
        <v>42611.941446759258</v>
      </c>
      <c r="Q2711" s="12">
        <f t="shared" si="257"/>
        <v>42646.957638888889</v>
      </c>
      <c r="R2711" s="11">
        <f t="shared" si="254"/>
        <v>164.94480519480518</v>
      </c>
      <c r="S2711" t="str">
        <f t="shared" si="255"/>
        <v>theater</v>
      </c>
      <c r="T2711" t="str">
        <f t="shared" si="256"/>
        <v>spaces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12">
        <f t="shared" si="253"/>
        <v>41828.021157407406</v>
      </c>
      <c r="Q2712" s="12">
        <f t="shared" si="257"/>
        <v>41859.875</v>
      </c>
      <c r="R2712" s="11">
        <f t="shared" si="254"/>
        <v>84.871516544117654</v>
      </c>
      <c r="S2712" t="str">
        <f t="shared" si="255"/>
        <v>theater</v>
      </c>
      <c r="T2712" t="str">
        <f t="shared" si="256"/>
        <v>spaces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12">
        <f t="shared" si="253"/>
        <v>41780.536921296298</v>
      </c>
      <c r="Q2713" s="12">
        <f t="shared" si="257"/>
        <v>41810.709027777775</v>
      </c>
      <c r="R2713" s="11">
        <f t="shared" si="254"/>
        <v>53.945205479452056</v>
      </c>
      <c r="S2713" t="str">
        <f t="shared" si="255"/>
        <v>theater</v>
      </c>
      <c r="T2713" t="str">
        <f t="shared" si="256"/>
        <v>spaces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12">
        <f t="shared" si="253"/>
        <v>41431.853703703702</v>
      </c>
      <c r="Q2714" s="12">
        <f t="shared" si="257"/>
        <v>41468.541666666664</v>
      </c>
      <c r="R2714" s="11">
        <f t="shared" si="254"/>
        <v>50.531468531468533</v>
      </c>
      <c r="S2714" t="str">
        <f t="shared" si="255"/>
        <v>theater</v>
      </c>
      <c r="T2714" t="str">
        <f t="shared" si="256"/>
        <v>spaces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12">
        <f t="shared" si="253"/>
        <v>42322.445416666662</v>
      </c>
      <c r="Q2715" s="12">
        <f t="shared" si="257"/>
        <v>42362.445416666662</v>
      </c>
      <c r="R2715" s="11">
        <f t="shared" si="254"/>
        <v>108.00140845070422</v>
      </c>
      <c r="S2715" t="str">
        <f t="shared" si="255"/>
        <v>theater</v>
      </c>
      <c r="T2715" t="str">
        <f t="shared" si="256"/>
        <v>spaces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12">
        <f t="shared" si="253"/>
        <v>42629.446712962956</v>
      </c>
      <c r="Q2716" s="12">
        <f t="shared" si="257"/>
        <v>42657.749999999993</v>
      </c>
      <c r="R2716" s="11">
        <f t="shared" si="254"/>
        <v>95.373770491803285</v>
      </c>
      <c r="S2716" t="str">
        <f t="shared" si="255"/>
        <v>theater</v>
      </c>
      <c r="T2716" t="str">
        <f t="shared" si="256"/>
        <v>spaces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12">
        <f t="shared" si="253"/>
        <v>42387.190138888887</v>
      </c>
      <c r="Q2717" s="12">
        <f t="shared" si="257"/>
        <v>42421.190138888887</v>
      </c>
      <c r="R2717" s="11">
        <f t="shared" si="254"/>
        <v>57.631016333938291</v>
      </c>
      <c r="S2717" t="str">
        <f t="shared" si="255"/>
        <v>theater</v>
      </c>
      <c r="T2717" t="str">
        <f t="shared" si="256"/>
        <v>spaces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12">
        <f t="shared" si="253"/>
        <v>42255.124918981477</v>
      </c>
      <c r="Q2718" s="12">
        <f t="shared" si="257"/>
        <v>42285.124918981477</v>
      </c>
      <c r="R2718" s="11">
        <f t="shared" si="254"/>
        <v>64.160481283422456</v>
      </c>
      <c r="S2718" t="str">
        <f t="shared" si="255"/>
        <v>theater</v>
      </c>
      <c r="T2718" t="str">
        <f t="shared" si="256"/>
        <v>spaces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12">
        <f t="shared" si="253"/>
        <v>41934.706585648149</v>
      </c>
      <c r="Q2719" s="12">
        <f t="shared" si="257"/>
        <v>41979.748252314814</v>
      </c>
      <c r="R2719" s="11">
        <f t="shared" si="254"/>
        <v>92.387692307692305</v>
      </c>
      <c r="S2719" t="str">
        <f t="shared" si="255"/>
        <v>theater</v>
      </c>
      <c r="T2719" t="str">
        <f t="shared" si="256"/>
        <v>spaces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12">
        <f t="shared" si="253"/>
        <v>42465.388252314813</v>
      </c>
      <c r="Q2720" s="12">
        <f t="shared" si="257"/>
        <v>42493.749999999993</v>
      </c>
      <c r="R2720" s="11">
        <f t="shared" si="254"/>
        <v>125.97972972972973</v>
      </c>
      <c r="S2720" t="str">
        <f t="shared" si="255"/>
        <v>theater</v>
      </c>
      <c r="T2720" t="str">
        <f t="shared" si="256"/>
        <v>spaces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12">
        <f t="shared" si="253"/>
        <v>42417.822847222218</v>
      </c>
      <c r="Q2721" s="12">
        <f t="shared" si="257"/>
        <v>42477.781180555547</v>
      </c>
      <c r="R2721" s="11">
        <f t="shared" si="254"/>
        <v>94.637681159420296</v>
      </c>
      <c r="S2721" t="str">
        <f t="shared" si="255"/>
        <v>theater</v>
      </c>
      <c r="T2721" t="str">
        <f t="shared" si="256"/>
        <v>spaces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12">
        <f t="shared" si="253"/>
        <v>42655.257557870362</v>
      </c>
      <c r="Q2722" s="12">
        <f t="shared" si="257"/>
        <v>42685.299224537033</v>
      </c>
      <c r="R2722" s="11">
        <f t="shared" si="254"/>
        <v>170.69942196531792</v>
      </c>
      <c r="S2722" t="str">
        <f t="shared" si="255"/>
        <v>theater</v>
      </c>
      <c r="T2722" t="str">
        <f t="shared" si="256"/>
        <v>spaces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12">
        <f t="shared" si="253"/>
        <v>41493.335625</v>
      </c>
      <c r="Q2723" s="12">
        <f t="shared" si="257"/>
        <v>41523.583333333328</v>
      </c>
      <c r="R2723" s="11">
        <f t="shared" si="254"/>
        <v>40.762081784386616</v>
      </c>
      <c r="S2723" t="str">
        <f t="shared" si="255"/>
        <v>technology</v>
      </c>
      <c r="T2723" t="str">
        <f t="shared" si="256"/>
        <v>hardware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12">
        <f t="shared" si="253"/>
        <v>42704.64876157407</v>
      </c>
      <c r="Q2724" s="12">
        <f t="shared" si="257"/>
        <v>42764.64876157407</v>
      </c>
      <c r="R2724" s="11">
        <f t="shared" si="254"/>
        <v>68.254054054054052</v>
      </c>
      <c r="S2724" t="str">
        <f t="shared" si="255"/>
        <v>technology</v>
      </c>
      <c r="T2724" t="str">
        <f t="shared" si="256"/>
        <v>hardware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12">
        <f t="shared" si="253"/>
        <v>41944.630648148144</v>
      </c>
      <c r="Q2725" s="12">
        <f t="shared" si="257"/>
        <v>42004.672314814808</v>
      </c>
      <c r="R2725" s="11">
        <f t="shared" si="254"/>
        <v>95.48863636363636</v>
      </c>
      <c r="S2725" t="str">
        <f t="shared" si="255"/>
        <v>technology</v>
      </c>
      <c r="T2725" t="str">
        <f t="shared" si="256"/>
        <v>hardware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12">
        <f t="shared" si="253"/>
        <v>42199.118738425925</v>
      </c>
      <c r="Q2726" s="12">
        <f t="shared" si="257"/>
        <v>42231.118738425925</v>
      </c>
      <c r="R2726" s="11">
        <f t="shared" si="254"/>
        <v>7.1902649656526005</v>
      </c>
      <c r="S2726" t="str">
        <f t="shared" si="255"/>
        <v>technology</v>
      </c>
      <c r="T2726" t="str">
        <f t="shared" si="256"/>
        <v>hardware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12">
        <f t="shared" si="253"/>
        <v>42745.53628472222</v>
      </c>
      <c r="Q2727" s="12">
        <f t="shared" si="257"/>
        <v>42795.53628472222</v>
      </c>
      <c r="R2727" s="11">
        <f t="shared" si="254"/>
        <v>511.65486725663715</v>
      </c>
      <c r="S2727" t="str">
        <f t="shared" si="255"/>
        <v>technology</v>
      </c>
      <c r="T2727" t="str">
        <f t="shared" si="256"/>
        <v>hardware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12">
        <f t="shared" si="253"/>
        <v>42452.371655092589</v>
      </c>
      <c r="Q2728" s="12">
        <f t="shared" si="257"/>
        <v>42482.371655092589</v>
      </c>
      <c r="R2728" s="11">
        <f t="shared" si="254"/>
        <v>261.74504950495049</v>
      </c>
      <c r="S2728" t="str">
        <f t="shared" si="255"/>
        <v>technology</v>
      </c>
      <c r="T2728" t="str">
        <f t="shared" si="256"/>
        <v>hardware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12">
        <f t="shared" si="253"/>
        <v>42198.468321759261</v>
      </c>
      <c r="Q2729" s="12">
        <f t="shared" si="257"/>
        <v>42223.468321759261</v>
      </c>
      <c r="R2729" s="11">
        <f t="shared" si="254"/>
        <v>69.760961810466767</v>
      </c>
      <c r="S2729" t="str">
        <f t="shared" si="255"/>
        <v>technology</v>
      </c>
      <c r="T2729" t="str">
        <f t="shared" si="256"/>
        <v>hardware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12">
        <f t="shared" si="253"/>
        <v>42333.391597222224</v>
      </c>
      <c r="Q2730" s="12">
        <f t="shared" si="257"/>
        <v>42368.391597222224</v>
      </c>
      <c r="R2730" s="11">
        <f t="shared" si="254"/>
        <v>77.229591836734699</v>
      </c>
      <c r="S2730" t="str">
        <f t="shared" si="255"/>
        <v>technology</v>
      </c>
      <c r="T2730" t="str">
        <f t="shared" si="256"/>
        <v>hardware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12">
        <f t="shared" si="253"/>
        <v>42095.032372685186</v>
      </c>
      <c r="Q2731" s="12">
        <f t="shared" si="257"/>
        <v>42125.032372685186</v>
      </c>
      <c r="R2731" s="11">
        <f t="shared" si="254"/>
        <v>340.56521739130437</v>
      </c>
      <c r="S2731" t="str">
        <f t="shared" si="255"/>
        <v>technology</v>
      </c>
      <c r="T2731" t="str">
        <f t="shared" si="256"/>
        <v>hardware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12">
        <f t="shared" si="253"/>
        <v>41351.333043981482</v>
      </c>
      <c r="Q2732" s="12">
        <f t="shared" si="257"/>
        <v>41386.333043981482</v>
      </c>
      <c r="R2732" s="11">
        <f t="shared" si="254"/>
        <v>67.417903225806455</v>
      </c>
      <c r="S2732" t="str">
        <f t="shared" si="255"/>
        <v>technology</v>
      </c>
      <c r="T2732" t="str">
        <f t="shared" si="256"/>
        <v>hardware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12">
        <f t="shared" si="253"/>
        <v>41872.317384259259</v>
      </c>
      <c r="Q2733" s="12">
        <f t="shared" si="257"/>
        <v>41929.958333333328</v>
      </c>
      <c r="R2733" s="11">
        <f t="shared" si="254"/>
        <v>845.70270270270271</v>
      </c>
      <c r="S2733" t="str">
        <f t="shared" si="255"/>
        <v>technology</v>
      </c>
      <c r="T2733" t="str">
        <f t="shared" si="256"/>
        <v>hardware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12">
        <f t="shared" si="253"/>
        <v>41389.599861111106</v>
      </c>
      <c r="Q2734" s="12">
        <f t="shared" si="257"/>
        <v>41421.791666666664</v>
      </c>
      <c r="R2734" s="11">
        <f t="shared" si="254"/>
        <v>97.191780821917803</v>
      </c>
      <c r="S2734" t="str">
        <f t="shared" si="255"/>
        <v>technology</v>
      </c>
      <c r="T2734" t="str">
        <f t="shared" si="256"/>
        <v>hardware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12">
        <f t="shared" si="253"/>
        <v>42044.064513888887</v>
      </c>
      <c r="Q2735" s="12">
        <f t="shared" si="257"/>
        <v>42104.022847222215</v>
      </c>
      <c r="R2735" s="11">
        <f t="shared" si="254"/>
        <v>451.84033613445376</v>
      </c>
      <c r="S2735" t="str">
        <f t="shared" si="255"/>
        <v>technology</v>
      </c>
      <c r="T2735" t="str">
        <f t="shared" si="256"/>
        <v>hardware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12">
        <f t="shared" si="253"/>
        <v>42626.460555555554</v>
      </c>
      <c r="Q2736" s="12">
        <f t="shared" si="257"/>
        <v>42656.707638888889</v>
      </c>
      <c r="R2736" s="11">
        <f t="shared" si="254"/>
        <v>138.66871165644173</v>
      </c>
      <c r="S2736" t="str">
        <f t="shared" si="255"/>
        <v>technology</v>
      </c>
      <c r="T2736" t="str">
        <f t="shared" si="256"/>
        <v>hardware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12">
        <f t="shared" si="253"/>
        <v>41315.912615740737</v>
      </c>
      <c r="Q2737" s="12">
        <f t="shared" si="257"/>
        <v>41346.625</v>
      </c>
      <c r="R2737" s="11">
        <f t="shared" si="254"/>
        <v>21.640147492625371</v>
      </c>
      <c r="S2737" t="str">
        <f t="shared" si="255"/>
        <v>technology</v>
      </c>
      <c r="T2737" t="str">
        <f t="shared" si="256"/>
        <v>hardware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12">
        <f t="shared" si="253"/>
        <v>41722.458020833328</v>
      </c>
      <c r="Q2738" s="12">
        <f t="shared" si="257"/>
        <v>41752.458020833328</v>
      </c>
      <c r="R2738" s="11">
        <f t="shared" si="254"/>
        <v>169.51724137931035</v>
      </c>
      <c r="S2738" t="str">
        <f t="shared" si="255"/>
        <v>technology</v>
      </c>
      <c r="T2738" t="str">
        <f t="shared" si="256"/>
        <v>hardware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12">
        <f t="shared" si="253"/>
        <v>41611.709340277775</v>
      </c>
      <c r="Q2739" s="12">
        <f t="shared" si="257"/>
        <v>41654.583333333328</v>
      </c>
      <c r="R2739" s="11">
        <f t="shared" si="254"/>
        <v>161.88210526315791</v>
      </c>
      <c r="S2739" t="str">
        <f t="shared" si="255"/>
        <v>technology</v>
      </c>
      <c r="T2739" t="str">
        <f t="shared" si="256"/>
        <v>hardware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12">
        <f t="shared" si="253"/>
        <v>42619.935231481482</v>
      </c>
      <c r="Q2740" s="12">
        <f t="shared" si="257"/>
        <v>42679.935231481482</v>
      </c>
      <c r="R2740" s="11">
        <f t="shared" si="254"/>
        <v>493.13333333333333</v>
      </c>
      <c r="S2740" t="str">
        <f t="shared" si="255"/>
        <v>technology</v>
      </c>
      <c r="T2740" t="str">
        <f t="shared" si="256"/>
        <v>hardware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12">
        <f t="shared" si="253"/>
        <v>41719.679594907408</v>
      </c>
      <c r="Q2741" s="12">
        <f t="shared" si="257"/>
        <v>41764.679594907408</v>
      </c>
      <c r="R2741" s="11">
        <f t="shared" si="254"/>
        <v>22.120418848167539</v>
      </c>
      <c r="S2741" t="str">
        <f t="shared" si="255"/>
        <v>technology</v>
      </c>
      <c r="T2741" t="str">
        <f t="shared" si="256"/>
        <v>hardware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12">
        <f t="shared" si="253"/>
        <v>42044.823518518511</v>
      </c>
      <c r="Q2742" s="12">
        <f t="shared" si="257"/>
        <v>42074.781851851854</v>
      </c>
      <c r="R2742" s="11">
        <f t="shared" si="254"/>
        <v>18.235294117647058</v>
      </c>
      <c r="S2742" t="str">
        <f t="shared" si="255"/>
        <v>technology</v>
      </c>
      <c r="T2742" t="str">
        <f t="shared" si="256"/>
        <v>hardware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12">
        <f t="shared" si="253"/>
        <v>41911.449097222219</v>
      </c>
      <c r="Q2743" s="12">
        <f t="shared" si="257"/>
        <v>41931.879861111105</v>
      </c>
      <c r="R2743" s="11">
        <f t="shared" si="254"/>
        <v>8.75</v>
      </c>
      <c r="S2743" t="str">
        <f t="shared" si="255"/>
        <v>publishing</v>
      </c>
      <c r="T2743" t="str">
        <f t="shared" si="256"/>
        <v>children's books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12">
        <f t="shared" si="253"/>
        <v>41030.511423611111</v>
      </c>
      <c r="Q2744" s="12">
        <f t="shared" si="257"/>
        <v>41044.511423611111</v>
      </c>
      <c r="R2744" s="11">
        <f t="shared" si="254"/>
        <v>40.611111111111114</v>
      </c>
      <c r="S2744" t="str">
        <f t="shared" si="255"/>
        <v>publishing</v>
      </c>
      <c r="T2744" t="str">
        <f t="shared" si="256"/>
        <v>children's books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12">
        <f t="shared" si="253"/>
        <v>42632.120451388888</v>
      </c>
      <c r="Q2745" s="12">
        <f t="shared" si="257"/>
        <v>42662.120451388888</v>
      </c>
      <c r="R2745" s="11">
        <f t="shared" si="254"/>
        <v>0</v>
      </c>
      <c r="S2745" t="str">
        <f t="shared" si="255"/>
        <v>publishing</v>
      </c>
      <c r="T2745" t="str">
        <f t="shared" si="256"/>
        <v>children's books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12">
        <f t="shared" si="253"/>
        <v>40937.854143518518</v>
      </c>
      <c r="Q2746" s="12">
        <f t="shared" si="257"/>
        <v>40967.854143518518</v>
      </c>
      <c r="R2746" s="11">
        <f t="shared" si="254"/>
        <v>37.954545454545453</v>
      </c>
      <c r="S2746" t="str">
        <f t="shared" si="255"/>
        <v>publishing</v>
      </c>
      <c r="T2746" t="str">
        <f t="shared" si="256"/>
        <v>children's books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12">
        <f t="shared" si="253"/>
        <v>41044.779722222222</v>
      </c>
      <c r="Q2747" s="12">
        <f t="shared" si="257"/>
        <v>41104.779722222222</v>
      </c>
      <c r="R2747" s="11">
        <f t="shared" si="254"/>
        <v>35.734693877551024</v>
      </c>
      <c r="S2747" t="str">
        <f t="shared" si="255"/>
        <v>publishing</v>
      </c>
      <c r="T2747" t="str">
        <f t="shared" si="256"/>
        <v>children's books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12">
        <f t="shared" si="253"/>
        <v>41850.57304398148</v>
      </c>
      <c r="Q2748" s="12">
        <f t="shared" si="257"/>
        <v>41880.57304398148</v>
      </c>
      <c r="R2748" s="11">
        <f t="shared" si="254"/>
        <v>42.157894736842103</v>
      </c>
      <c r="S2748" t="str">
        <f t="shared" si="255"/>
        <v>publishing</v>
      </c>
      <c r="T2748" t="str">
        <f t="shared" si="256"/>
        <v>children's books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12">
        <f t="shared" si="253"/>
        <v>41044.439780092594</v>
      </c>
      <c r="Q2749" s="12">
        <f t="shared" si="257"/>
        <v>41075.923611111109</v>
      </c>
      <c r="R2749" s="11">
        <f t="shared" si="254"/>
        <v>35</v>
      </c>
      <c r="S2749" t="str">
        <f t="shared" si="255"/>
        <v>publishing</v>
      </c>
      <c r="T2749" t="str">
        <f t="shared" si="256"/>
        <v>children's books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12">
        <f t="shared" si="253"/>
        <v>42585.502337962964</v>
      </c>
      <c r="Q2750" s="12">
        <f t="shared" si="257"/>
        <v>42615.502337962964</v>
      </c>
      <c r="R2750" s="11">
        <f t="shared" si="254"/>
        <v>13.25</v>
      </c>
      <c r="S2750" t="str">
        <f t="shared" si="255"/>
        <v>publishing</v>
      </c>
      <c r="T2750" t="str">
        <f t="shared" si="256"/>
        <v>children's books</v>
      </c>
    </row>
    <row r="2751" spans="1:2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12">
        <f t="shared" si="253"/>
        <v>42068.59070601852</v>
      </c>
      <c r="Q2751" s="12">
        <f t="shared" si="257"/>
        <v>42098.549039351848</v>
      </c>
      <c r="R2751" s="11">
        <f t="shared" si="254"/>
        <v>55</v>
      </c>
      <c r="S2751" t="str">
        <f t="shared" si="255"/>
        <v>publishing</v>
      </c>
      <c r="T2751" t="str">
        <f t="shared" si="256"/>
        <v>children's books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12">
        <f t="shared" si="253"/>
        <v>41078.69149305555</v>
      </c>
      <c r="Q2752" s="12">
        <f t="shared" si="257"/>
        <v>41090.625</v>
      </c>
      <c r="R2752" s="11">
        <f t="shared" si="254"/>
        <v>0</v>
      </c>
      <c r="S2752" t="str">
        <f t="shared" si="255"/>
        <v>publishing</v>
      </c>
      <c r="T2752" t="str">
        <f t="shared" si="256"/>
        <v>children's books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12">
        <f t="shared" si="253"/>
        <v>41747.678726851853</v>
      </c>
      <c r="Q2753" s="12">
        <f t="shared" si="257"/>
        <v>41807.678726851853</v>
      </c>
      <c r="R2753" s="11">
        <f t="shared" si="254"/>
        <v>0</v>
      </c>
      <c r="S2753" t="str">
        <f t="shared" si="255"/>
        <v>publishing</v>
      </c>
      <c r="T2753" t="str">
        <f t="shared" si="256"/>
        <v>children's books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12">
        <f t="shared" si="253"/>
        <v>40855.556759259256</v>
      </c>
      <c r="Q2754" s="12">
        <f t="shared" si="257"/>
        <v>40895.556759259256</v>
      </c>
      <c r="R2754" s="11">
        <f t="shared" si="254"/>
        <v>39.285714285714285</v>
      </c>
      <c r="S2754" t="str">
        <f t="shared" si="255"/>
        <v>publishing</v>
      </c>
      <c r="T2754" t="str">
        <f t="shared" si="256"/>
        <v>children's books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((E2755/D2755)*100)</f>
        <v>19</v>
      </c>
      <c r="P2755" s="12">
        <f t="shared" ref="P2755:P2818" si="259">(((J2755/60)/60)/24)+DATE(1970,1,1)+(-5/24)</f>
        <v>41117.692395833328</v>
      </c>
      <c r="Q2755" s="12">
        <f t="shared" si="257"/>
        <v>41147.692395833328</v>
      </c>
      <c r="R2755" s="11">
        <f t="shared" ref="R2755:R2818" si="260">IFERROR(E2755/L2755,0)</f>
        <v>47.5</v>
      </c>
      <c r="S2755" t="str">
        <f t="shared" ref="S2755:S2818" si="261">LEFT(N2755, SEARCH("/",N2755,1)-1)</f>
        <v>publishing</v>
      </c>
      <c r="T2755" t="str">
        <f t="shared" ref="T2755:T2818" si="262">RIGHT(N2755,LEN(N2755)-SEARCH("/",N2755))</f>
        <v>children's books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12">
        <f t="shared" si="259"/>
        <v>41863.427673611113</v>
      </c>
      <c r="Q2756" s="12">
        <f t="shared" ref="Q2756:Q2819" si="263">(((I2756/60)/60)/24)+DATE(1970,1,1)+(-5/24)</f>
        <v>41893.427673611113</v>
      </c>
      <c r="R2756" s="11">
        <f t="shared" si="260"/>
        <v>0</v>
      </c>
      <c r="S2756" t="str">
        <f t="shared" si="261"/>
        <v>publishing</v>
      </c>
      <c r="T2756" t="str">
        <f t="shared" si="262"/>
        <v>children's books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12">
        <f t="shared" si="259"/>
        <v>42072.582488425927</v>
      </c>
      <c r="Q2757" s="12">
        <f t="shared" si="263"/>
        <v>42102.582488425927</v>
      </c>
      <c r="R2757" s="11">
        <f t="shared" si="260"/>
        <v>17.333333333333332</v>
      </c>
      <c r="S2757" t="str">
        <f t="shared" si="261"/>
        <v>publishing</v>
      </c>
      <c r="T2757" t="str">
        <f t="shared" si="262"/>
        <v>children's books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12">
        <f t="shared" si="259"/>
        <v>41620.692141203705</v>
      </c>
      <c r="Q2758" s="12">
        <f t="shared" si="263"/>
        <v>41650.692141203705</v>
      </c>
      <c r="R2758" s="11">
        <f t="shared" si="260"/>
        <v>31.757575757575758</v>
      </c>
      <c r="S2758" t="str">
        <f t="shared" si="261"/>
        <v>publishing</v>
      </c>
      <c r="T2758" t="str">
        <f t="shared" si="262"/>
        <v>children's books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12">
        <f t="shared" si="259"/>
        <v>42573.448287037034</v>
      </c>
      <c r="Q2759" s="12">
        <f t="shared" si="263"/>
        <v>42588.448287037034</v>
      </c>
      <c r="R2759" s="11">
        <f t="shared" si="260"/>
        <v>5</v>
      </c>
      <c r="S2759" t="str">
        <f t="shared" si="261"/>
        <v>publishing</v>
      </c>
      <c r="T2759" t="str">
        <f t="shared" si="262"/>
        <v>children's books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12">
        <f t="shared" si="259"/>
        <v>42639.23359953703</v>
      </c>
      <c r="Q2760" s="12">
        <f t="shared" si="263"/>
        <v>42653.23359953703</v>
      </c>
      <c r="R2760" s="11">
        <f t="shared" si="260"/>
        <v>39</v>
      </c>
      <c r="S2760" t="str">
        <f t="shared" si="261"/>
        <v>publishing</v>
      </c>
      <c r="T2760" t="str">
        <f t="shared" si="262"/>
        <v>children's books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12">
        <f t="shared" si="259"/>
        <v>42524.158171296294</v>
      </c>
      <c r="Q2761" s="12">
        <f t="shared" si="263"/>
        <v>42567.158171296294</v>
      </c>
      <c r="R2761" s="11">
        <f t="shared" si="260"/>
        <v>52.5</v>
      </c>
      <c r="S2761" t="str">
        <f t="shared" si="261"/>
        <v>publishing</v>
      </c>
      <c r="T2761" t="str">
        <f t="shared" si="262"/>
        <v>children's books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12">
        <f t="shared" si="259"/>
        <v>41415.252986111111</v>
      </c>
      <c r="Q2762" s="12">
        <f t="shared" si="263"/>
        <v>41445.252986111111</v>
      </c>
      <c r="R2762" s="11">
        <f t="shared" si="260"/>
        <v>0</v>
      </c>
      <c r="S2762" t="str">
        <f t="shared" si="261"/>
        <v>publishing</v>
      </c>
      <c r="T2762" t="str">
        <f t="shared" si="262"/>
        <v>children's books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12">
        <f t="shared" si="259"/>
        <v>41246.85524305555</v>
      </c>
      <c r="Q2763" s="12">
        <f t="shared" si="263"/>
        <v>41276.85524305555</v>
      </c>
      <c r="R2763" s="11">
        <f t="shared" si="260"/>
        <v>9</v>
      </c>
      <c r="S2763" t="str">
        <f t="shared" si="261"/>
        <v>publishing</v>
      </c>
      <c r="T2763" t="str">
        <f t="shared" si="262"/>
        <v>children's books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12">
        <f t="shared" si="259"/>
        <v>40926.828645833331</v>
      </c>
      <c r="Q2764" s="12">
        <f t="shared" si="263"/>
        <v>40986.786979166667</v>
      </c>
      <c r="R2764" s="11">
        <f t="shared" si="260"/>
        <v>25</v>
      </c>
      <c r="S2764" t="str">
        <f t="shared" si="261"/>
        <v>publishing</v>
      </c>
      <c r="T2764" t="str">
        <f t="shared" si="262"/>
        <v>children's books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12">
        <f t="shared" si="259"/>
        <v>41373.371342592589</v>
      </c>
      <c r="Q2765" s="12">
        <f t="shared" si="263"/>
        <v>41418.371342592589</v>
      </c>
      <c r="R2765" s="11">
        <f t="shared" si="260"/>
        <v>30</v>
      </c>
      <c r="S2765" t="str">
        <f t="shared" si="261"/>
        <v>publishing</v>
      </c>
      <c r="T2765" t="str">
        <f t="shared" si="262"/>
        <v>children's books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12">
        <f t="shared" si="259"/>
        <v>41030.083692129629</v>
      </c>
      <c r="Q2766" s="12">
        <f t="shared" si="263"/>
        <v>41059.583333333328</v>
      </c>
      <c r="R2766" s="11">
        <f t="shared" si="260"/>
        <v>11.25</v>
      </c>
      <c r="S2766" t="str">
        <f t="shared" si="261"/>
        <v>publishing</v>
      </c>
      <c r="T2766" t="str">
        <f t="shared" si="262"/>
        <v>children's books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12">
        <f t="shared" si="259"/>
        <v>41194.370694444442</v>
      </c>
      <c r="Q2767" s="12">
        <f t="shared" si="263"/>
        <v>41210.370694444442</v>
      </c>
      <c r="R2767" s="11">
        <f t="shared" si="260"/>
        <v>0</v>
      </c>
      <c r="S2767" t="str">
        <f t="shared" si="261"/>
        <v>publishing</v>
      </c>
      <c r="T2767" t="str">
        <f t="shared" si="262"/>
        <v>children's books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12">
        <f t="shared" si="259"/>
        <v>40736.459699074068</v>
      </c>
      <c r="Q2768" s="12">
        <f t="shared" si="263"/>
        <v>40766.459699074068</v>
      </c>
      <c r="R2768" s="11">
        <f t="shared" si="260"/>
        <v>25</v>
      </c>
      <c r="S2768" t="str">
        <f t="shared" si="261"/>
        <v>publishing</v>
      </c>
      <c r="T2768" t="str">
        <f t="shared" si="262"/>
        <v>children's books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12">
        <f t="shared" si="259"/>
        <v>42172.750578703701</v>
      </c>
      <c r="Q2769" s="12">
        <f t="shared" si="263"/>
        <v>42232.750578703701</v>
      </c>
      <c r="R2769" s="11">
        <f t="shared" si="260"/>
        <v>11.333333333333334</v>
      </c>
      <c r="S2769" t="str">
        <f t="shared" si="261"/>
        <v>publishing</v>
      </c>
      <c r="T2769" t="str">
        <f t="shared" si="262"/>
        <v>children's books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12">
        <f t="shared" si="259"/>
        <v>40967.4065162037</v>
      </c>
      <c r="Q2770" s="12">
        <f t="shared" si="263"/>
        <v>40997.364849537036</v>
      </c>
      <c r="R2770" s="11">
        <f t="shared" si="260"/>
        <v>29.470588235294116</v>
      </c>
      <c r="S2770" t="str">
        <f t="shared" si="261"/>
        <v>publishing</v>
      </c>
      <c r="T2770" t="str">
        <f t="shared" si="262"/>
        <v>children's books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12">
        <f t="shared" si="259"/>
        <v>41745.617939814809</v>
      </c>
      <c r="Q2771" s="12">
        <f t="shared" si="263"/>
        <v>41795.617939814809</v>
      </c>
      <c r="R2771" s="11">
        <f t="shared" si="260"/>
        <v>1</v>
      </c>
      <c r="S2771" t="str">
        <f t="shared" si="261"/>
        <v>publishing</v>
      </c>
      <c r="T2771" t="str">
        <f t="shared" si="262"/>
        <v>children's books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12">
        <f t="shared" si="259"/>
        <v>41686.496874999997</v>
      </c>
      <c r="Q2772" s="12">
        <f t="shared" si="263"/>
        <v>41716.455208333333</v>
      </c>
      <c r="R2772" s="11">
        <f t="shared" si="260"/>
        <v>63.098484848484851</v>
      </c>
      <c r="S2772" t="str">
        <f t="shared" si="261"/>
        <v>publishing</v>
      </c>
      <c r="T2772" t="str">
        <f t="shared" si="262"/>
        <v>children's books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12">
        <f t="shared" si="259"/>
        <v>41257.323379629626</v>
      </c>
      <c r="Q2773" s="12">
        <f t="shared" si="263"/>
        <v>41306.5</v>
      </c>
      <c r="R2773" s="11">
        <f t="shared" si="260"/>
        <v>0</v>
      </c>
      <c r="S2773" t="str">
        <f t="shared" si="261"/>
        <v>publishing</v>
      </c>
      <c r="T2773" t="str">
        <f t="shared" si="262"/>
        <v>children's books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12">
        <f t="shared" si="259"/>
        <v>41537.660810185182</v>
      </c>
      <c r="Q2774" s="12">
        <f t="shared" si="263"/>
        <v>41552.660810185182</v>
      </c>
      <c r="R2774" s="11">
        <f t="shared" si="260"/>
        <v>0</v>
      </c>
      <c r="S2774" t="str">
        <f t="shared" si="261"/>
        <v>publishing</v>
      </c>
      <c r="T2774" t="str">
        <f t="shared" si="262"/>
        <v>children's books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12">
        <f t="shared" si="259"/>
        <v>42474.656493055554</v>
      </c>
      <c r="Q2775" s="12">
        <f t="shared" si="263"/>
        <v>42484.656493055554</v>
      </c>
      <c r="R2775" s="11">
        <f t="shared" si="260"/>
        <v>1</v>
      </c>
      <c r="S2775" t="str">
        <f t="shared" si="261"/>
        <v>publishing</v>
      </c>
      <c r="T2775" t="str">
        <f t="shared" si="262"/>
        <v>children's books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12">
        <f t="shared" si="259"/>
        <v>41310.918148148143</v>
      </c>
      <c r="Q2776" s="12">
        <f t="shared" si="263"/>
        <v>41340.918148148143</v>
      </c>
      <c r="R2776" s="11">
        <f t="shared" si="260"/>
        <v>43.846153846153847</v>
      </c>
      <c r="S2776" t="str">
        <f t="shared" si="261"/>
        <v>publishing</v>
      </c>
      <c r="T2776" t="str">
        <f t="shared" si="262"/>
        <v>children's books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12">
        <f t="shared" si="259"/>
        <v>40862.805023148147</v>
      </c>
      <c r="Q2777" s="12">
        <f t="shared" si="263"/>
        <v>40892.805023148147</v>
      </c>
      <c r="R2777" s="11">
        <f t="shared" si="260"/>
        <v>75</v>
      </c>
      <c r="S2777" t="str">
        <f t="shared" si="261"/>
        <v>publishing</v>
      </c>
      <c r="T2777" t="str">
        <f t="shared" si="262"/>
        <v>children's books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12">
        <f t="shared" si="259"/>
        <v>42136.088842592588</v>
      </c>
      <c r="Q2778" s="12">
        <f t="shared" si="263"/>
        <v>42167.088842592588</v>
      </c>
      <c r="R2778" s="11">
        <f t="shared" si="260"/>
        <v>45.972222222222221</v>
      </c>
      <c r="S2778" t="str">
        <f t="shared" si="261"/>
        <v>publishing</v>
      </c>
      <c r="T2778" t="str">
        <f t="shared" si="262"/>
        <v>children's books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12">
        <f t="shared" si="259"/>
        <v>42172.460694444446</v>
      </c>
      <c r="Q2779" s="12">
        <f t="shared" si="263"/>
        <v>42202.460694444446</v>
      </c>
      <c r="R2779" s="11">
        <f t="shared" si="260"/>
        <v>10</v>
      </c>
      <c r="S2779" t="str">
        <f t="shared" si="261"/>
        <v>publishing</v>
      </c>
      <c r="T2779" t="str">
        <f t="shared" si="262"/>
        <v>children's books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12">
        <f t="shared" si="259"/>
        <v>41846.769745370366</v>
      </c>
      <c r="Q2780" s="12">
        <f t="shared" si="263"/>
        <v>41876.769745370366</v>
      </c>
      <c r="R2780" s="11">
        <f t="shared" si="260"/>
        <v>93.666666666666671</v>
      </c>
      <c r="S2780" t="str">
        <f t="shared" si="261"/>
        <v>publishing</v>
      </c>
      <c r="T2780" t="str">
        <f t="shared" si="262"/>
        <v>children's books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12">
        <f t="shared" si="259"/>
        <v>42300.377557870372</v>
      </c>
      <c r="Q2781" s="12">
        <f t="shared" si="263"/>
        <v>42330.419224537036</v>
      </c>
      <c r="R2781" s="11">
        <f t="shared" si="260"/>
        <v>53</v>
      </c>
      <c r="S2781" t="str">
        <f t="shared" si="261"/>
        <v>publishing</v>
      </c>
      <c r="T2781" t="str">
        <f t="shared" si="262"/>
        <v>children's books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12">
        <f t="shared" si="259"/>
        <v>42774.239444444444</v>
      </c>
      <c r="Q2782" s="12">
        <f t="shared" si="263"/>
        <v>42804.239444444444</v>
      </c>
      <c r="R2782" s="11">
        <f t="shared" si="260"/>
        <v>0</v>
      </c>
      <c r="S2782" t="str">
        <f t="shared" si="261"/>
        <v>publishing</v>
      </c>
      <c r="T2782" t="str">
        <f t="shared" si="262"/>
        <v>children's books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12">
        <f t="shared" si="259"/>
        <v>42018.733263888884</v>
      </c>
      <c r="Q2783" s="12">
        <f t="shared" si="263"/>
        <v>42047.083333333336</v>
      </c>
      <c r="R2783" s="11">
        <f t="shared" si="260"/>
        <v>47</v>
      </c>
      <c r="S2783" t="str">
        <f t="shared" si="261"/>
        <v>theater</v>
      </c>
      <c r="T2783" t="str">
        <f t="shared" si="262"/>
        <v>plays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12">
        <f t="shared" si="259"/>
        <v>42026.716643518514</v>
      </c>
      <c r="Q2784" s="12">
        <f t="shared" si="263"/>
        <v>42051.999305555553</v>
      </c>
      <c r="R2784" s="11">
        <f t="shared" si="260"/>
        <v>66.666666666666671</v>
      </c>
      <c r="S2784" t="str">
        <f t="shared" si="261"/>
        <v>theater</v>
      </c>
      <c r="T2784" t="str">
        <f t="shared" si="262"/>
        <v>plays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12">
        <f t="shared" si="259"/>
        <v>42103.326921296299</v>
      </c>
      <c r="Q2785" s="12">
        <f t="shared" si="263"/>
        <v>42117.326921296299</v>
      </c>
      <c r="R2785" s="11">
        <f t="shared" si="260"/>
        <v>18.770491803278688</v>
      </c>
      <c r="S2785" t="str">
        <f t="shared" si="261"/>
        <v>theater</v>
      </c>
      <c r="T2785" t="str">
        <f t="shared" si="262"/>
        <v>plays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12">
        <f t="shared" si="259"/>
        <v>41920.579201388886</v>
      </c>
      <c r="Q2786" s="12">
        <f t="shared" si="263"/>
        <v>41941.579201388886</v>
      </c>
      <c r="R2786" s="11">
        <f t="shared" si="260"/>
        <v>66.111111111111114</v>
      </c>
      <c r="S2786" t="str">
        <f t="shared" si="261"/>
        <v>theater</v>
      </c>
      <c r="T2786" t="str">
        <f t="shared" si="262"/>
        <v>plays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12">
        <f t="shared" si="259"/>
        <v>42557.981099537035</v>
      </c>
      <c r="Q2787" s="12">
        <f t="shared" si="263"/>
        <v>42587.666666666664</v>
      </c>
      <c r="R2787" s="11">
        <f t="shared" si="260"/>
        <v>36.859154929577464</v>
      </c>
      <c r="S2787" t="str">
        <f t="shared" si="261"/>
        <v>theater</v>
      </c>
      <c r="T2787" t="str">
        <f t="shared" si="262"/>
        <v>plays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12">
        <f t="shared" si="259"/>
        <v>41815.360879629625</v>
      </c>
      <c r="Q2788" s="12">
        <f t="shared" si="263"/>
        <v>41829.360879629625</v>
      </c>
      <c r="R2788" s="11">
        <f t="shared" si="260"/>
        <v>39.810810810810814</v>
      </c>
      <c r="S2788" t="str">
        <f t="shared" si="261"/>
        <v>theater</v>
      </c>
      <c r="T2788" t="str">
        <f t="shared" si="262"/>
        <v>plays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12">
        <f t="shared" si="259"/>
        <v>41807.990185185183</v>
      </c>
      <c r="Q2789" s="12">
        <f t="shared" si="263"/>
        <v>41837.990185185183</v>
      </c>
      <c r="R2789" s="11">
        <f t="shared" si="260"/>
        <v>31.5</v>
      </c>
      <c r="S2789" t="str">
        <f t="shared" si="261"/>
        <v>theater</v>
      </c>
      <c r="T2789" t="str">
        <f t="shared" si="262"/>
        <v>plays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12">
        <f t="shared" si="259"/>
        <v>42550.493553240733</v>
      </c>
      <c r="Q2790" s="12">
        <f t="shared" si="263"/>
        <v>42580.493553240733</v>
      </c>
      <c r="R2790" s="11">
        <f t="shared" si="260"/>
        <v>102.5</v>
      </c>
      <c r="S2790" t="str">
        <f t="shared" si="261"/>
        <v>theater</v>
      </c>
      <c r="T2790" t="str">
        <f t="shared" si="262"/>
        <v>plays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12">
        <f t="shared" si="259"/>
        <v>42055.804791666662</v>
      </c>
      <c r="Q2791" s="12">
        <f t="shared" si="263"/>
        <v>42074.958333333336</v>
      </c>
      <c r="R2791" s="11">
        <f t="shared" si="260"/>
        <v>126.45833333333333</v>
      </c>
      <c r="S2791" t="str">
        <f t="shared" si="261"/>
        <v>theater</v>
      </c>
      <c r="T2791" t="str">
        <f t="shared" si="262"/>
        <v>plays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12">
        <f t="shared" si="259"/>
        <v>42016.730358796289</v>
      </c>
      <c r="Q2792" s="12">
        <f t="shared" si="263"/>
        <v>42046.730358796289</v>
      </c>
      <c r="R2792" s="11">
        <f t="shared" si="260"/>
        <v>47.878787878787875</v>
      </c>
      <c r="S2792" t="str">
        <f t="shared" si="261"/>
        <v>theater</v>
      </c>
      <c r="T2792" t="str">
        <f t="shared" si="262"/>
        <v>plays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12">
        <f t="shared" si="259"/>
        <v>42591.691655092589</v>
      </c>
      <c r="Q2793" s="12">
        <f t="shared" si="263"/>
        <v>42621.958333333336</v>
      </c>
      <c r="R2793" s="11">
        <f t="shared" si="260"/>
        <v>73.214285714285708</v>
      </c>
      <c r="S2793" t="str">
        <f t="shared" si="261"/>
        <v>theater</v>
      </c>
      <c r="T2793" t="str">
        <f t="shared" si="262"/>
        <v>plays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12">
        <f t="shared" si="259"/>
        <v>42183.022673611107</v>
      </c>
      <c r="Q2794" s="12">
        <f t="shared" si="263"/>
        <v>42228.022673611107</v>
      </c>
      <c r="R2794" s="11">
        <f t="shared" si="260"/>
        <v>89.666666666666671</v>
      </c>
      <c r="S2794" t="str">
        <f t="shared" si="261"/>
        <v>theater</v>
      </c>
      <c r="T2794" t="str">
        <f t="shared" si="262"/>
        <v>plays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12">
        <f t="shared" si="259"/>
        <v>42176.210706018515</v>
      </c>
      <c r="Q2795" s="12">
        <f t="shared" si="263"/>
        <v>42206.210706018515</v>
      </c>
      <c r="R2795" s="11">
        <f t="shared" si="260"/>
        <v>151.4623287671233</v>
      </c>
      <c r="S2795" t="str">
        <f t="shared" si="261"/>
        <v>theater</v>
      </c>
      <c r="T2795" t="str">
        <f t="shared" si="262"/>
        <v>plays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12">
        <f t="shared" si="259"/>
        <v>42416.48332175926</v>
      </c>
      <c r="Q2796" s="12">
        <f t="shared" si="263"/>
        <v>42432.583333333336</v>
      </c>
      <c r="R2796" s="11">
        <f t="shared" si="260"/>
        <v>25</v>
      </c>
      <c r="S2796" t="str">
        <f t="shared" si="261"/>
        <v>theater</v>
      </c>
      <c r="T2796" t="str">
        <f t="shared" si="262"/>
        <v>plays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12">
        <f t="shared" si="259"/>
        <v>41780.317604166667</v>
      </c>
      <c r="Q2797" s="12">
        <f t="shared" si="263"/>
        <v>41796.75</v>
      </c>
      <c r="R2797" s="11">
        <f t="shared" si="260"/>
        <v>36.5</v>
      </c>
      <c r="S2797" t="str">
        <f t="shared" si="261"/>
        <v>theater</v>
      </c>
      <c r="T2797" t="str">
        <f t="shared" si="262"/>
        <v>plays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12">
        <f t="shared" si="259"/>
        <v>41795.319768518515</v>
      </c>
      <c r="Q2798" s="12">
        <f t="shared" si="263"/>
        <v>41825.319768518515</v>
      </c>
      <c r="R2798" s="11">
        <f t="shared" si="260"/>
        <v>44</v>
      </c>
      <c r="S2798" t="str">
        <f t="shared" si="261"/>
        <v>theater</v>
      </c>
      <c r="T2798" t="str">
        <f t="shared" si="262"/>
        <v>plays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12">
        <f t="shared" si="259"/>
        <v>41798.731944444444</v>
      </c>
      <c r="Q2799" s="12">
        <f t="shared" si="263"/>
        <v>41828.731944444444</v>
      </c>
      <c r="R2799" s="11">
        <f t="shared" si="260"/>
        <v>87.357553191489373</v>
      </c>
      <c r="S2799" t="str">
        <f t="shared" si="261"/>
        <v>theater</v>
      </c>
      <c r="T2799" t="str">
        <f t="shared" si="262"/>
        <v>plays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12">
        <f t="shared" si="259"/>
        <v>42201.466678240737</v>
      </c>
      <c r="Q2800" s="12">
        <f t="shared" si="263"/>
        <v>42216.458333333336</v>
      </c>
      <c r="R2800" s="11">
        <f t="shared" si="260"/>
        <v>36.474820143884891</v>
      </c>
      <c r="S2800" t="str">
        <f t="shared" si="261"/>
        <v>theater</v>
      </c>
      <c r="T2800" t="str">
        <f t="shared" si="262"/>
        <v>plays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12">
        <f t="shared" si="259"/>
        <v>42507.05636574074</v>
      </c>
      <c r="Q2801" s="12">
        <f t="shared" si="263"/>
        <v>42538.458333333336</v>
      </c>
      <c r="R2801" s="11">
        <f t="shared" si="260"/>
        <v>44.859538461538463</v>
      </c>
      <c r="S2801" t="str">
        <f t="shared" si="261"/>
        <v>theater</v>
      </c>
      <c r="T2801" t="str">
        <f t="shared" si="262"/>
        <v>plays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12">
        <f t="shared" si="259"/>
        <v>41948.344513888886</v>
      </c>
      <c r="Q2802" s="12">
        <f t="shared" si="263"/>
        <v>42008.344513888886</v>
      </c>
      <c r="R2802" s="11">
        <f t="shared" si="260"/>
        <v>42.903225806451616</v>
      </c>
      <c r="S2802" t="str">
        <f t="shared" si="261"/>
        <v>theater</v>
      </c>
      <c r="T2802" t="str">
        <f t="shared" si="262"/>
        <v>plays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12">
        <f t="shared" si="259"/>
        <v>41900.034826388888</v>
      </c>
      <c r="Q2803" s="12">
        <f t="shared" si="263"/>
        <v>41922.25</v>
      </c>
      <c r="R2803" s="11">
        <f t="shared" si="260"/>
        <v>51.230769230769234</v>
      </c>
      <c r="S2803" t="str">
        <f t="shared" si="261"/>
        <v>theater</v>
      </c>
      <c r="T2803" t="str">
        <f t="shared" si="262"/>
        <v>plays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12">
        <f t="shared" si="259"/>
        <v>42192.438738425924</v>
      </c>
      <c r="Q2804" s="12">
        <f t="shared" si="263"/>
        <v>42222.438738425924</v>
      </c>
      <c r="R2804" s="11">
        <f t="shared" si="260"/>
        <v>33.944444444444443</v>
      </c>
      <c r="S2804" t="str">
        <f t="shared" si="261"/>
        <v>theater</v>
      </c>
      <c r="T2804" t="str">
        <f t="shared" si="262"/>
        <v>plays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12">
        <f t="shared" si="259"/>
        <v>42157.857361111113</v>
      </c>
      <c r="Q2805" s="12">
        <f t="shared" si="263"/>
        <v>42200.791666666664</v>
      </c>
      <c r="R2805" s="11">
        <f t="shared" si="260"/>
        <v>90.744680851063833</v>
      </c>
      <c r="S2805" t="str">
        <f t="shared" si="261"/>
        <v>theater</v>
      </c>
      <c r="T2805" t="str">
        <f t="shared" si="262"/>
        <v>plays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12">
        <f t="shared" si="259"/>
        <v>41881.245254629626</v>
      </c>
      <c r="Q2806" s="12">
        <f t="shared" si="263"/>
        <v>41911.245254629626</v>
      </c>
      <c r="R2806" s="11">
        <f t="shared" si="260"/>
        <v>50</v>
      </c>
      <c r="S2806" t="str">
        <f t="shared" si="261"/>
        <v>theater</v>
      </c>
      <c r="T2806" t="str">
        <f t="shared" si="262"/>
        <v>plays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12">
        <f t="shared" si="259"/>
        <v>42213.2971412037</v>
      </c>
      <c r="Q2807" s="12">
        <f t="shared" si="263"/>
        <v>42238.2971412037</v>
      </c>
      <c r="R2807" s="11">
        <f t="shared" si="260"/>
        <v>24.444444444444443</v>
      </c>
      <c r="S2807" t="str">
        <f t="shared" si="261"/>
        <v>theater</v>
      </c>
      <c r="T2807" t="str">
        <f t="shared" si="262"/>
        <v>plays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12">
        <f t="shared" si="259"/>
        <v>42185.058912037035</v>
      </c>
      <c r="Q2808" s="12">
        <f t="shared" si="263"/>
        <v>42221.249999999993</v>
      </c>
      <c r="R2808" s="11">
        <f t="shared" si="260"/>
        <v>44.25</v>
      </c>
      <c r="S2808" t="str">
        <f t="shared" si="261"/>
        <v>theater</v>
      </c>
      <c r="T2808" t="str">
        <f t="shared" si="262"/>
        <v>plays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12">
        <f t="shared" si="259"/>
        <v>42154.664791666662</v>
      </c>
      <c r="Q2809" s="12">
        <f t="shared" si="263"/>
        <v>42184.664791666662</v>
      </c>
      <c r="R2809" s="11">
        <f t="shared" si="260"/>
        <v>67.741935483870961</v>
      </c>
      <c r="S2809" t="str">
        <f t="shared" si="261"/>
        <v>theater</v>
      </c>
      <c r="T2809" t="str">
        <f t="shared" si="262"/>
        <v>plays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12">
        <f t="shared" si="259"/>
        <v>42208.638136574074</v>
      </c>
      <c r="Q2810" s="12">
        <f t="shared" si="263"/>
        <v>42238.638136574074</v>
      </c>
      <c r="R2810" s="11">
        <f t="shared" si="260"/>
        <v>65.376811594202906</v>
      </c>
      <c r="S2810" t="str">
        <f t="shared" si="261"/>
        <v>theater</v>
      </c>
      <c r="T2810" t="str">
        <f t="shared" si="262"/>
        <v>plays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12">
        <f t="shared" si="259"/>
        <v>42451.288483796299</v>
      </c>
      <c r="Q2811" s="12">
        <f t="shared" si="263"/>
        <v>42459.402083333327</v>
      </c>
      <c r="R2811" s="11">
        <f t="shared" si="260"/>
        <v>121.9047619047619</v>
      </c>
      <c r="S2811" t="str">
        <f t="shared" si="261"/>
        <v>theater</v>
      </c>
      <c r="T2811" t="str">
        <f t="shared" si="262"/>
        <v>plays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12">
        <f t="shared" si="259"/>
        <v>41758.931296296294</v>
      </c>
      <c r="Q2812" s="12">
        <f t="shared" si="263"/>
        <v>41790.957638888889</v>
      </c>
      <c r="R2812" s="11">
        <f t="shared" si="260"/>
        <v>47.456140350877192</v>
      </c>
      <c r="S2812" t="str">
        <f t="shared" si="261"/>
        <v>theater</v>
      </c>
      <c r="T2812" t="str">
        <f t="shared" si="262"/>
        <v>plays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12">
        <f t="shared" si="259"/>
        <v>42028.288229166668</v>
      </c>
      <c r="Q2813" s="12">
        <f t="shared" si="263"/>
        <v>42058.288229166668</v>
      </c>
      <c r="R2813" s="11">
        <f t="shared" si="260"/>
        <v>92.842592592592595</v>
      </c>
      <c r="S2813" t="str">
        <f t="shared" si="261"/>
        <v>theater</v>
      </c>
      <c r="T2813" t="str">
        <f t="shared" si="262"/>
        <v>plays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12">
        <f t="shared" si="259"/>
        <v>42054.535856481474</v>
      </c>
      <c r="Q2814" s="12">
        <f t="shared" si="263"/>
        <v>42099.958333333336</v>
      </c>
      <c r="R2814" s="11">
        <f t="shared" si="260"/>
        <v>68.253012048192772</v>
      </c>
      <c r="S2814" t="str">
        <f t="shared" si="261"/>
        <v>theater</v>
      </c>
      <c r="T2814" t="str">
        <f t="shared" si="262"/>
        <v>plays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12">
        <f t="shared" si="259"/>
        <v>42693.534270833326</v>
      </c>
      <c r="Q2815" s="12">
        <f t="shared" si="263"/>
        <v>42718.534270833326</v>
      </c>
      <c r="R2815" s="11">
        <f t="shared" si="260"/>
        <v>37.209583333333335</v>
      </c>
      <c r="S2815" t="str">
        <f t="shared" si="261"/>
        <v>theater</v>
      </c>
      <c r="T2815" t="str">
        <f t="shared" si="262"/>
        <v>plays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12">
        <f t="shared" si="259"/>
        <v>42103.191145833327</v>
      </c>
      <c r="Q2816" s="12">
        <f t="shared" si="263"/>
        <v>42133.191145833327</v>
      </c>
      <c r="R2816" s="11">
        <f t="shared" si="260"/>
        <v>25.25</v>
      </c>
      <c r="S2816" t="str">
        <f t="shared" si="261"/>
        <v>theater</v>
      </c>
      <c r="T2816" t="str">
        <f t="shared" si="262"/>
        <v>plays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12">
        <f t="shared" si="259"/>
        <v>42559.568391203698</v>
      </c>
      <c r="Q2817" s="12">
        <f t="shared" si="263"/>
        <v>42589.568391203698</v>
      </c>
      <c r="R2817" s="11">
        <f t="shared" si="260"/>
        <v>43.214285714285715</v>
      </c>
      <c r="S2817" t="str">
        <f t="shared" si="261"/>
        <v>theater</v>
      </c>
      <c r="T2817" t="str">
        <f t="shared" si="262"/>
        <v>plays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12">
        <f t="shared" si="259"/>
        <v>42188.259166666663</v>
      </c>
      <c r="Q2818" s="12">
        <f t="shared" si="263"/>
        <v>42218.458333333336</v>
      </c>
      <c r="R2818" s="11">
        <f t="shared" si="260"/>
        <v>25.130177514792898</v>
      </c>
      <c r="S2818" t="str">
        <f t="shared" si="261"/>
        <v>theater</v>
      </c>
      <c r="T2818" t="str">
        <f t="shared" si="262"/>
        <v>plays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((E2819/D2819)*100)</f>
        <v>130</v>
      </c>
      <c r="P2819" s="12">
        <f t="shared" ref="P2819:P2882" si="265">(((J2819/60)/60)/24)+DATE(1970,1,1)+(-5/24)</f>
        <v>42023.42664351852</v>
      </c>
      <c r="Q2819" s="12">
        <f t="shared" si="263"/>
        <v>42063.42664351852</v>
      </c>
      <c r="R2819" s="11">
        <f t="shared" ref="R2819:R2882" si="266">IFERROR(E2819/L2819,0)</f>
        <v>23.636363636363637</v>
      </c>
      <c r="S2819" t="str">
        <f t="shared" ref="S2819:S2882" si="267">LEFT(N2819, SEARCH("/",N2819,1)-1)</f>
        <v>theater</v>
      </c>
      <c r="T2819" t="str">
        <f t="shared" ref="T2819:T2882" si="268">RIGHT(N2819,LEN(N2819)-SEARCH("/",N2819))</f>
        <v>plays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12">
        <f t="shared" si="265"/>
        <v>42250.389884259253</v>
      </c>
      <c r="Q2820" s="12">
        <f t="shared" ref="Q2820:Q2883" si="269">(((I2820/60)/60)/24)+DATE(1970,1,1)+(-5/24)</f>
        <v>42270.389884259253</v>
      </c>
      <c r="R2820" s="11">
        <f t="shared" si="266"/>
        <v>103.95098039215686</v>
      </c>
      <c r="S2820" t="str">
        <f t="shared" si="267"/>
        <v>theater</v>
      </c>
      <c r="T2820" t="str">
        <f t="shared" si="268"/>
        <v>plays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12">
        <f t="shared" si="265"/>
        <v>42139.317233796297</v>
      </c>
      <c r="Q2821" s="12">
        <f t="shared" si="269"/>
        <v>42169.317233796297</v>
      </c>
      <c r="R2821" s="11">
        <f t="shared" si="266"/>
        <v>50.384615384615387</v>
      </c>
      <c r="S2821" t="str">
        <f t="shared" si="267"/>
        <v>theater</v>
      </c>
      <c r="T2821" t="str">
        <f t="shared" si="268"/>
        <v>plays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12">
        <f t="shared" si="265"/>
        <v>42401.402650462966</v>
      </c>
      <c r="Q2822" s="12">
        <f t="shared" si="269"/>
        <v>42425.791666666664</v>
      </c>
      <c r="R2822" s="11">
        <f t="shared" si="266"/>
        <v>13.6</v>
      </c>
      <c r="S2822" t="str">
        <f t="shared" si="267"/>
        <v>theater</v>
      </c>
      <c r="T2822" t="str">
        <f t="shared" si="268"/>
        <v>plays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12">
        <f t="shared" si="265"/>
        <v>41875.714525462965</v>
      </c>
      <c r="Q2823" s="12">
        <f t="shared" si="269"/>
        <v>41905.714525462965</v>
      </c>
      <c r="R2823" s="11">
        <f t="shared" si="266"/>
        <v>28.571428571428573</v>
      </c>
      <c r="S2823" t="str">
        <f t="shared" si="267"/>
        <v>theater</v>
      </c>
      <c r="T2823" t="str">
        <f t="shared" si="268"/>
        <v>plays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12">
        <f t="shared" si="265"/>
        <v>42060.475601851846</v>
      </c>
      <c r="Q2824" s="12">
        <f t="shared" si="269"/>
        <v>42090.433935185189</v>
      </c>
      <c r="R2824" s="11">
        <f t="shared" si="266"/>
        <v>63.829787234042556</v>
      </c>
      <c r="S2824" t="str">
        <f t="shared" si="267"/>
        <v>theater</v>
      </c>
      <c r="T2824" t="str">
        <f t="shared" si="268"/>
        <v>plays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12">
        <f t="shared" si="265"/>
        <v>42066.803310185183</v>
      </c>
      <c r="Q2825" s="12">
        <f t="shared" si="269"/>
        <v>42094.749305555553</v>
      </c>
      <c r="R2825" s="11">
        <f t="shared" si="266"/>
        <v>8.8571428571428577</v>
      </c>
      <c r="S2825" t="str">
        <f t="shared" si="267"/>
        <v>theater</v>
      </c>
      <c r="T2825" t="str">
        <f t="shared" si="268"/>
        <v>plays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12">
        <f t="shared" si="265"/>
        <v>42136.0624537037</v>
      </c>
      <c r="Q2826" s="12">
        <f t="shared" si="269"/>
        <v>42167.863194444442</v>
      </c>
      <c r="R2826" s="11">
        <f t="shared" si="266"/>
        <v>50.666666666666664</v>
      </c>
      <c r="S2826" t="str">
        <f t="shared" si="267"/>
        <v>theater</v>
      </c>
      <c r="T2826" t="str">
        <f t="shared" si="268"/>
        <v>plays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12">
        <f t="shared" si="265"/>
        <v>42312.584328703706</v>
      </c>
      <c r="Q2827" s="12">
        <f t="shared" si="269"/>
        <v>42342.584328703706</v>
      </c>
      <c r="R2827" s="11">
        <f t="shared" si="266"/>
        <v>60.784313725490193</v>
      </c>
      <c r="S2827" t="str">
        <f t="shared" si="267"/>
        <v>theater</v>
      </c>
      <c r="T2827" t="str">
        <f t="shared" si="268"/>
        <v>plays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12">
        <f t="shared" si="265"/>
        <v>42170.826527777775</v>
      </c>
      <c r="Q2828" s="12">
        <f t="shared" si="269"/>
        <v>42195.083333333336</v>
      </c>
      <c r="R2828" s="11">
        <f t="shared" si="266"/>
        <v>113.42105263157895</v>
      </c>
      <c r="S2828" t="str">
        <f t="shared" si="267"/>
        <v>theater</v>
      </c>
      <c r="T2828" t="str">
        <f t="shared" si="268"/>
        <v>plays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12">
        <f t="shared" si="265"/>
        <v>42494.475300925922</v>
      </c>
      <c r="Q2829" s="12">
        <f t="shared" si="269"/>
        <v>42524.479166666664</v>
      </c>
      <c r="R2829" s="11">
        <f t="shared" si="266"/>
        <v>104.56521739130434</v>
      </c>
      <c r="S2829" t="str">
        <f t="shared" si="267"/>
        <v>theater</v>
      </c>
      <c r="T2829" t="str">
        <f t="shared" si="268"/>
        <v>plays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12">
        <f t="shared" si="265"/>
        <v>42254.056354166663</v>
      </c>
      <c r="Q2830" s="12">
        <f t="shared" si="269"/>
        <v>42279.749999999993</v>
      </c>
      <c r="R2830" s="11">
        <f t="shared" si="266"/>
        <v>98.30927835051547</v>
      </c>
      <c r="S2830" t="str">
        <f t="shared" si="267"/>
        <v>theater</v>
      </c>
      <c r="T2830" t="str">
        <f t="shared" si="268"/>
        <v>plays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12">
        <f t="shared" si="265"/>
        <v>42495.225902777776</v>
      </c>
      <c r="Q2831" s="12">
        <f t="shared" si="269"/>
        <v>42523.225902777776</v>
      </c>
      <c r="R2831" s="11">
        <f t="shared" si="266"/>
        <v>35.039473684210527</v>
      </c>
      <c r="S2831" t="str">
        <f t="shared" si="267"/>
        <v>theater</v>
      </c>
      <c r="T2831" t="str">
        <f t="shared" si="268"/>
        <v>plays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12">
        <f t="shared" si="265"/>
        <v>41758.631342592591</v>
      </c>
      <c r="Q2832" s="12">
        <f t="shared" si="269"/>
        <v>41770.957638888889</v>
      </c>
      <c r="R2832" s="11">
        <f t="shared" si="266"/>
        <v>272.72727272727275</v>
      </c>
      <c r="S2832" t="str">
        <f t="shared" si="267"/>
        <v>theater</v>
      </c>
      <c r="T2832" t="str">
        <f t="shared" si="268"/>
        <v>plays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12">
        <f t="shared" si="265"/>
        <v>42171.616550925923</v>
      </c>
      <c r="Q2833" s="12">
        <f t="shared" si="269"/>
        <v>42201.616550925923</v>
      </c>
      <c r="R2833" s="11">
        <f t="shared" si="266"/>
        <v>63.846153846153847</v>
      </c>
      <c r="S2833" t="str">
        <f t="shared" si="267"/>
        <v>theater</v>
      </c>
      <c r="T2833" t="str">
        <f t="shared" si="268"/>
        <v>plays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12">
        <f t="shared" si="265"/>
        <v>41938.501087962963</v>
      </c>
      <c r="Q2834" s="12">
        <f t="shared" si="269"/>
        <v>41966.708333333336</v>
      </c>
      <c r="R2834" s="11">
        <f t="shared" si="266"/>
        <v>30.189368421052631</v>
      </c>
      <c r="S2834" t="str">
        <f t="shared" si="267"/>
        <v>theater</v>
      </c>
      <c r="T2834" t="str">
        <f t="shared" si="268"/>
        <v>plays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12">
        <f t="shared" si="265"/>
        <v>42267.919363425921</v>
      </c>
      <c r="Q2835" s="12">
        <f t="shared" si="269"/>
        <v>42287.874999999993</v>
      </c>
      <c r="R2835" s="11">
        <f t="shared" si="266"/>
        <v>83.51428571428572</v>
      </c>
      <c r="S2835" t="str">
        <f t="shared" si="267"/>
        <v>theater</v>
      </c>
      <c r="T2835" t="str">
        <f t="shared" si="268"/>
        <v>plays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12">
        <f t="shared" si="265"/>
        <v>42019.751504629625</v>
      </c>
      <c r="Q2836" s="12">
        <f t="shared" si="269"/>
        <v>42034.751504629625</v>
      </c>
      <c r="R2836" s="11">
        <f t="shared" si="266"/>
        <v>64.761904761904759</v>
      </c>
      <c r="S2836" t="str">
        <f t="shared" si="267"/>
        <v>theater</v>
      </c>
      <c r="T2836" t="str">
        <f t="shared" si="268"/>
        <v>plays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12">
        <f t="shared" si="265"/>
        <v>42313.495567129627</v>
      </c>
      <c r="Q2837" s="12">
        <f t="shared" si="269"/>
        <v>42342.791666666664</v>
      </c>
      <c r="R2837" s="11">
        <f t="shared" si="266"/>
        <v>20.118172043010752</v>
      </c>
      <c r="S2837" t="str">
        <f t="shared" si="267"/>
        <v>theater</v>
      </c>
      <c r="T2837" t="str">
        <f t="shared" si="268"/>
        <v>plays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12">
        <f t="shared" si="265"/>
        <v>42746.053449074076</v>
      </c>
      <c r="Q2838" s="12">
        <f t="shared" si="269"/>
        <v>42783.999305555553</v>
      </c>
      <c r="R2838" s="11">
        <f t="shared" si="266"/>
        <v>44.090909090909093</v>
      </c>
      <c r="S2838" t="str">
        <f t="shared" si="267"/>
        <v>theater</v>
      </c>
      <c r="T2838" t="str">
        <f t="shared" si="268"/>
        <v>plays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12">
        <f t="shared" si="265"/>
        <v>42307.700046296297</v>
      </c>
      <c r="Q2839" s="12">
        <f t="shared" si="269"/>
        <v>42347.741712962961</v>
      </c>
      <c r="R2839" s="11">
        <f t="shared" si="266"/>
        <v>40.476190476190474</v>
      </c>
      <c r="S2839" t="str">
        <f t="shared" si="267"/>
        <v>theater</v>
      </c>
      <c r="T2839" t="str">
        <f t="shared" si="268"/>
        <v>plays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12">
        <f t="shared" si="265"/>
        <v>41842.399259259255</v>
      </c>
      <c r="Q2840" s="12">
        <f t="shared" si="269"/>
        <v>41864.708333333328</v>
      </c>
      <c r="R2840" s="11">
        <f t="shared" si="266"/>
        <v>44.537037037037038</v>
      </c>
      <c r="S2840" t="str">
        <f t="shared" si="267"/>
        <v>theater</v>
      </c>
      <c r="T2840" t="str">
        <f t="shared" si="268"/>
        <v>plays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12">
        <f t="shared" si="265"/>
        <v>41853.031874999993</v>
      </c>
      <c r="Q2841" s="12">
        <f t="shared" si="269"/>
        <v>41875.999305555553</v>
      </c>
      <c r="R2841" s="11">
        <f t="shared" si="266"/>
        <v>125.80645161290323</v>
      </c>
      <c r="S2841" t="str">
        <f t="shared" si="267"/>
        <v>theater</v>
      </c>
      <c r="T2841" t="str">
        <f t="shared" si="268"/>
        <v>plays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12">
        <f t="shared" si="265"/>
        <v>42059.827303240738</v>
      </c>
      <c r="Q2842" s="12">
        <f t="shared" si="269"/>
        <v>42081.499999999993</v>
      </c>
      <c r="R2842" s="11">
        <f t="shared" si="266"/>
        <v>19.696969696969695</v>
      </c>
      <c r="S2842" t="str">
        <f t="shared" si="267"/>
        <v>theater</v>
      </c>
      <c r="T2842" t="str">
        <f t="shared" si="268"/>
        <v>plays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12">
        <f t="shared" si="265"/>
        <v>42291.53121527777</v>
      </c>
      <c r="Q2843" s="12">
        <f t="shared" si="269"/>
        <v>42351.572881944441</v>
      </c>
      <c r="R2843" s="11">
        <f t="shared" si="266"/>
        <v>10</v>
      </c>
      <c r="S2843" t="str">
        <f t="shared" si="267"/>
        <v>theater</v>
      </c>
      <c r="T2843" t="str">
        <f t="shared" si="268"/>
        <v>plays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12">
        <f t="shared" si="265"/>
        <v>41784.744155092587</v>
      </c>
      <c r="Q2844" s="12">
        <f t="shared" si="269"/>
        <v>41811.25</v>
      </c>
      <c r="R2844" s="11">
        <f t="shared" si="266"/>
        <v>0</v>
      </c>
      <c r="S2844" t="str">
        <f t="shared" si="267"/>
        <v>theater</v>
      </c>
      <c r="T2844" t="str">
        <f t="shared" si="268"/>
        <v>plays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12">
        <f t="shared" si="265"/>
        <v>42492.529513888883</v>
      </c>
      <c r="Q2845" s="12">
        <f t="shared" si="269"/>
        <v>42533.958333333336</v>
      </c>
      <c r="R2845" s="11">
        <f t="shared" si="266"/>
        <v>0</v>
      </c>
      <c r="S2845" t="str">
        <f t="shared" si="267"/>
        <v>theater</v>
      </c>
      <c r="T2845" t="str">
        <f t="shared" si="268"/>
        <v>plays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12">
        <f t="shared" si="265"/>
        <v>42709.337731481479</v>
      </c>
      <c r="Q2846" s="12">
        <f t="shared" si="269"/>
        <v>42739.337731481479</v>
      </c>
      <c r="R2846" s="11">
        <f t="shared" si="266"/>
        <v>30</v>
      </c>
      <c r="S2846" t="str">
        <f t="shared" si="267"/>
        <v>theater</v>
      </c>
      <c r="T2846" t="str">
        <f t="shared" si="268"/>
        <v>plays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12">
        <f t="shared" si="265"/>
        <v>42102.808252314811</v>
      </c>
      <c r="Q2847" s="12">
        <f t="shared" si="269"/>
        <v>42162.808252314811</v>
      </c>
      <c r="R2847" s="11">
        <f t="shared" si="266"/>
        <v>60.666666666666664</v>
      </c>
      <c r="S2847" t="str">
        <f t="shared" si="267"/>
        <v>theater</v>
      </c>
      <c r="T2847" t="str">
        <f t="shared" si="268"/>
        <v>plays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12">
        <f t="shared" si="265"/>
        <v>42108.483726851853</v>
      </c>
      <c r="Q2848" s="12">
        <f t="shared" si="269"/>
        <v>42153.483726851853</v>
      </c>
      <c r="R2848" s="11">
        <f t="shared" si="266"/>
        <v>0</v>
      </c>
      <c r="S2848" t="str">
        <f t="shared" si="267"/>
        <v>theater</v>
      </c>
      <c r="T2848" t="str">
        <f t="shared" si="268"/>
        <v>plays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12">
        <f t="shared" si="265"/>
        <v>42453.597974537035</v>
      </c>
      <c r="Q2849" s="12">
        <f t="shared" si="269"/>
        <v>42513.597974537035</v>
      </c>
      <c r="R2849" s="11">
        <f t="shared" si="266"/>
        <v>0</v>
      </c>
      <c r="S2849" t="str">
        <f t="shared" si="267"/>
        <v>theater</v>
      </c>
      <c r="T2849" t="str">
        <f t="shared" si="268"/>
        <v>plays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12">
        <f t="shared" si="265"/>
        <v>42123.440497685187</v>
      </c>
      <c r="Q2850" s="12">
        <f t="shared" si="269"/>
        <v>42153.440497685187</v>
      </c>
      <c r="R2850" s="11">
        <f t="shared" si="266"/>
        <v>23.333333333333332</v>
      </c>
      <c r="S2850" t="str">
        <f t="shared" si="267"/>
        <v>theater</v>
      </c>
      <c r="T2850" t="str">
        <f t="shared" si="268"/>
        <v>plays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12">
        <f t="shared" si="265"/>
        <v>42453.219907407409</v>
      </c>
      <c r="Q2851" s="12">
        <f t="shared" si="269"/>
        <v>42483.219907407409</v>
      </c>
      <c r="R2851" s="11">
        <f t="shared" si="266"/>
        <v>5</v>
      </c>
      <c r="S2851" t="str">
        <f t="shared" si="267"/>
        <v>theater</v>
      </c>
      <c r="T2851" t="str">
        <f t="shared" si="268"/>
        <v>plays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12">
        <f t="shared" si="265"/>
        <v>41857.798738425925</v>
      </c>
      <c r="Q2852" s="12">
        <f t="shared" si="269"/>
        <v>41887.798738425925</v>
      </c>
      <c r="R2852" s="11">
        <f t="shared" si="266"/>
        <v>23.923076923076923</v>
      </c>
      <c r="S2852" t="str">
        <f t="shared" si="267"/>
        <v>theater</v>
      </c>
      <c r="T2852" t="str">
        <f t="shared" si="268"/>
        <v>plays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12">
        <f t="shared" si="265"/>
        <v>42389.794317129628</v>
      </c>
      <c r="Q2853" s="12">
        <f t="shared" si="269"/>
        <v>42398.761805555558</v>
      </c>
      <c r="R2853" s="11">
        <f t="shared" si="266"/>
        <v>0</v>
      </c>
      <c r="S2853" t="str">
        <f t="shared" si="267"/>
        <v>theater</v>
      </c>
      <c r="T2853" t="str">
        <f t="shared" si="268"/>
        <v>plays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12">
        <f t="shared" si="265"/>
        <v>41780.836840277778</v>
      </c>
      <c r="Q2854" s="12">
        <f t="shared" si="269"/>
        <v>41810.836840277778</v>
      </c>
      <c r="R2854" s="11">
        <f t="shared" si="266"/>
        <v>15.833333333333334</v>
      </c>
      <c r="S2854" t="str">
        <f t="shared" si="267"/>
        <v>theater</v>
      </c>
      <c r="T2854" t="str">
        <f t="shared" si="268"/>
        <v>plays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12">
        <f t="shared" si="265"/>
        <v>41835.98260416666</v>
      </c>
      <c r="Q2855" s="12">
        <f t="shared" si="269"/>
        <v>41895.98260416666</v>
      </c>
      <c r="R2855" s="11">
        <f t="shared" si="266"/>
        <v>0</v>
      </c>
      <c r="S2855" t="str">
        <f t="shared" si="267"/>
        <v>theater</v>
      </c>
      <c r="T2855" t="str">
        <f t="shared" si="268"/>
        <v>plays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12">
        <f t="shared" si="265"/>
        <v>42111.508321759255</v>
      </c>
      <c r="Q2856" s="12">
        <f t="shared" si="269"/>
        <v>42131.508321759255</v>
      </c>
      <c r="R2856" s="11">
        <f t="shared" si="266"/>
        <v>29.785714285714285</v>
      </c>
      <c r="S2856" t="str">
        <f t="shared" si="267"/>
        <v>theater</v>
      </c>
      <c r="T2856" t="str">
        <f t="shared" si="268"/>
        <v>plays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12">
        <f t="shared" si="265"/>
        <v>42369.799432870372</v>
      </c>
      <c r="Q2857" s="12">
        <f t="shared" si="269"/>
        <v>42398.773611111108</v>
      </c>
      <c r="R2857" s="11">
        <f t="shared" si="266"/>
        <v>60</v>
      </c>
      <c r="S2857" t="str">
        <f t="shared" si="267"/>
        <v>theater</v>
      </c>
      <c r="T2857" t="str">
        <f t="shared" si="268"/>
        <v>plays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12">
        <f t="shared" si="265"/>
        <v>42164.829247685186</v>
      </c>
      <c r="Q2858" s="12">
        <f t="shared" si="269"/>
        <v>42224.69027777778</v>
      </c>
      <c r="R2858" s="11">
        <f t="shared" si="266"/>
        <v>24.333333333333332</v>
      </c>
      <c r="S2858" t="str">
        <f t="shared" si="267"/>
        <v>theater</v>
      </c>
      <c r="T2858" t="str">
        <f t="shared" si="268"/>
        <v>plays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12">
        <f t="shared" si="265"/>
        <v>42726.711747685178</v>
      </c>
      <c r="Q2859" s="12">
        <f t="shared" si="269"/>
        <v>42786.541666666664</v>
      </c>
      <c r="R2859" s="11">
        <f t="shared" si="266"/>
        <v>500</v>
      </c>
      <c r="S2859" t="str">
        <f t="shared" si="267"/>
        <v>theater</v>
      </c>
      <c r="T2859" t="str">
        <f t="shared" si="268"/>
        <v>plays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12">
        <f t="shared" si="265"/>
        <v>41954.336747685178</v>
      </c>
      <c r="Q2860" s="12">
        <f t="shared" si="269"/>
        <v>41978.269444444442</v>
      </c>
      <c r="R2860" s="11">
        <f t="shared" si="266"/>
        <v>0</v>
      </c>
      <c r="S2860" t="str">
        <f t="shared" si="267"/>
        <v>theater</v>
      </c>
      <c r="T2860" t="str">
        <f t="shared" si="268"/>
        <v>plays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12">
        <f t="shared" si="265"/>
        <v>42233.153981481482</v>
      </c>
      <c r="Q2861" s="12">
        <f t="shared" si="269"/>
        <v>42293.153981481482</v>
      </c>
      <c r="R2861" s="11">
        <f t="shared" si="266"/>
        <v>35</v>
      </c>
      <c r="S2861" t="str">
        <f t="shared" si="267"/>
        <v>theater</v>
      </c>
      <c r="T2861" t="str">
        <f t="shared" si="268"/>
        <v>plays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12">
        <f t="shared" si="265"/>
        <v>42480.592314814807</v>
      </c>
      <c r="Q2862" s="12">
        <f t="shared" si="269"/>
        <v>42540.592314814807</v>
      </c>
      <c r="R2862" s="11">
        <f t="shared" si="266"/>
        <v>29.555555555555557</v>
      </c>
      <c r="S2862" t="str">
        <f t="shared" si="267"/>
        <v>theater</v>
      </c>
      <c r="T2862" t="str">
        <f t="shared" si="268"/>
        <v>plays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12">
        <f t="shared" si="265"/>
        <v>42257.3825</v>
      </c>
      <c r="Q2863" s="12">
        <f t="shared" si="269"/>
        <v>42271.3825</v>
      </c>
      <c r="R2863" s="11">
        <f t="shared" si="266"/>
        <v>26.666666666666668</v>
      </c>
      <c r="S2863" t="str">
        <f t="shared" si="267"/>
        <v>theater</v>
      </c>
      <c r="T2863" t="str">
        <f t="shared" si="268"/>
        <v>plays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12">
        <f t="shared" si="265"/>
        <v>41784.581354166665</v>
      </c>
      <c r="Q2864" s="12">
        <f t="shared" si="269"/>
        <v>41814.581354166665</v>
      </c>
      <c r="R2864" s="11">
        <f t="shared" si="266"/>
        <v>18.333333333333332</v>
      </c>
      <c r="S2864" t="str">
        <f t="shared" si="267"/>
        <v>theater</v>
      </c>
      <c r="T2864" t="str">
        <f t="shared" si="268"/>
        <v>plays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12">
        <f t="shared" si="265"/>
        <v>41831.46670138889</v>
      </c>
      <c r="Q2865" s="12">
        <f t="shared" si="269"/>
        <v>41891.46670138889</v>
      </c>
      <c r="R2865" s="11">
        <f t="shared" si="266"/>
        <v>20</v>
      </c>
      <c r="S2865" t="str">
        <f t="shared" si="267"/>
        <v>theater</v>
      </c>
      <c r="T2865" t="str">
        <f t="shared" si="268"/>
        <v>plays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12">
        <f t="shared" si="265"/>
        <v>42172.405173611107</v>
      </c>
      <c r="Q2866" s="12">
        <f t="shared" si="269"/>
        <v>42202.345833333333</v>
      </c>
      <c r="R2866" s="11">
        <f t="shared" si="266"/>
        <v>13.333333333333334</v>
      </c>
      <c r="S2866" t="str">
        <f t="shared" si="267"/>
        <v>theater</v>
      </c>
      <c r="T2866" t="str">
        <f t="shared" si="268"/>
        <v>plays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12">
        <f t="shared" si="265"/>
        <v>41949.905775462961</v>
      </c>
      <c r="Q2867" s="12">
        <f t="shared" si="269"/>
        <v>42009.905775462961</v>
      </c>
      <c r="R2867" s="11">
        <f t="shared" si="266"/>
        <v>0</v>
      </c>
      <c r="S2867" t="str">
        <f t="shared" si="267"/>
        <v>theater</v>
      </c>
      <c r="T2867" t="str">
        <f t="shared" si="268"/>
        <v>plays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12">
        <f t="shared" si="265"/>
        <v>42627.746770833335</v>
      </c>
      <c r="Q2868" s="12">
        <f t="shared" si="269"/>
        <v>42657.708333333336</v>
      </c>
      <c r="R2868" s="11">
        <f t="shared" si="266"/>
        <v>22.5</v>
      </c>
      <c r="S2868" t="str">
        <f t="shared" si="267"/>
        <v>theater</v>
      </c>
      <c r="T2868" t="str">
        <f t="shared" si="268"/>
        <v>plays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12">
        <f t="shared" si="265"/>
        <v>42530.986944444441</v>
      </c>
      <c r="Q2869" s="12">
        <f t="shared" si="269"/>
        <v>42554.958333333336</v>
      </c>
      <c r="R2869" s="11">
        <f t="shared" si="266"/>
        <v>50.4</v>
      </c>
      <c r="S2869" t="str">
        <f t="shared" si="267"/>
        <v>theater</v>
      </c>
      <c r="T2869" t="str">
        <f t="shared" si="268"/>
        <v>plays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12">
        <f t="shared" si="265"/>
        <v>42618.618680555555</v>
      </c>
      <c r="Q2870" s="12">
        <f t="shared" si="269"/>
        <v>42648.618680555555</v>
      </c>
      <c r="R2870" s="11">
        <f t="shared" si="266"/>
        <v>105.02933333333334</v>
      </c>
      <c r="S2870" t="str">
        <f t="shared" si="267"/>
        <v>theater</v>
      </c>
      <c r="T2870" t="str">
        <f t="shared" si="268"/>
        <v>plays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12">
        <f t="shared" si="265"/>
        <v>42540.385196759256</v>
      </c>
      <c r="Q2871" s="12">
        <f t="shared" si="269"/>
        <v>42570.385196759256</v>
      </c>
      <c r="R2871" s="11">
        <f t="shared" si="266"/>
        <v>35.4</v>
      </c>
      <c r="S2871" t="str">
        <f t="shared" si="267"/>
        <v>theater</v>
      </c>
      <c r="T2871" t="str">
        <f t="shared" si="268"/>
        <v>plays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12">
        <f t="shared" si="265"/>
        <v>41745.981076388889</v>
      </c>
      <c r="Q2872" s="12">
        <f t="shared" si="269"/>
        <v>41775.981076388889</v>
      </c>
      <c r="R2872" s="11">
        <f t="shared" si="266"/>
        <v>83.333333333333329</v>
      </c>
      <c r="S2872" t="str">
        <f t="shared" si="267"/>
        <v>theater</v>
      </c>
      <c r="T2872" t="str">
        <f t="shared" si="268"/>
        <v>plays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12">
        <f t="shared" si="265"/>
        <v>41974.530243055553</v>
      </c>
      <c r="Q2873" s="12">
        <f t="shared" si="269"/>
        <v>41994.530243055553</v>
      </c>
      <c r="R2873" s="11">
        <f t="shared" si="266"/>
        <v>35.92307692307692</v>
      </c>
      <c r="S2873" t="str">
        <f t="shared" si="267"/>
        <v>theater</v>
      </c>
      <c r="T2873" t="str">
        <f t="shared" si="268"/>
        <v>plays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12">
        <f t="shared" si="265"/>
        <v>42114.907847222225</v>
      </c>
      <c r="Q2874" s="12">
        <f t="shared" si="269"/>
        <v>42174.907847222225</v>
      </c>
      <c r="R2874" s="11">
        <f t="shared" si="266"/>
        <v>0</v>
      </c>
      <c r="S2874" t="str">
        <f t="shared" si="267"/>
        <v>theater</v>
      </c>
      <c r="T2874" t="str">
        <f t="shared" si="268"/>
        <v>plays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12">
        <f t="shared" si="265"/>
        <v>42002.609155092585</v>
      </c>
      <c r="Q2875" s="12">
        <f t="shared" si="269"/>
        <v>42032.609155092585</v>
      </c>
      <c r="R2875" s="11">
        <f t="shared" si="266"/>
        <v>119.125</v>
      </c>
      <c r="S2875" t="str">
        <f t="shared" si="267"/>
        <v>theater</v>
      </c>
      <c r="T2875" t="str">
        <f t="shared" si="268"/>
        <v>plays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12">
        <f t="shared" si="265"/>
        <v>42722.636412037034</v>
      </c>
      <c r="Q2876" s="12">
        <f t="shared" si="269"/>
        <v>42752.636412037034</v>
      </c>
      <c r="R2876" s="11">
        <f t="shared" si="266"/>
        <v>90.333333333333329</v>
      </c>
      <c r="S2876" t="str">
        <f t="shared" si="267"/>
        <v>theater</v>
      </c>
      <c r="T2876" t="str">
        <f t="shared" si="268"/>
        <v>plays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12">
        <f t="shared" si="265"/>
        <v>42464.920057870368</v>
      </c>
      <c r="Q2877" s="12">
        <f t="shared" si="269"/>
        <v>42494.920057870368</v>
      </c>
      <c r="R2877" s="11">
        <f t="shared" si="266"/>
        <v>2.3333333333333335</v>
      </c>
      <c r="S2877" t="str">
        <f t="shared" si="267"/>
        <v>theater</v>
      </c>
      <c r="T2877" t="str">
        <f t="shared" si="268"/>
        <v>plays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12">
        <f t="shared" si="265"/>
        <v>42171.535636574066</v>
      </c>
      <c r="Q2878" s="12">
        <f t="shared" si="269"/>
        <v>42201.535636574066</v>
      </c>
      <c r="R2878" s="11">
        <f t="shared" si="266"/>
        <v>0</v>
      </c>
      <c r="S2878" t="str">
        <f t="shared" si="267"/>
        <v>theater</v>
      </c>
      <c r="T2878" t="str">
        <f t="shared" si="268"/>
        <v>plays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12">
        <f t="shared" si="265"/>
        <v>42672.746805555551</v>
      </c>
      <c r="Q2879" s="12">
        <f t="shared" si="269"/>
        <v>42704.499999999993</v>
      </c>
      <c r="R2879" s="11">
        <f t="shared" si="266"/>
        <v>108.33333333333333</v>
      </c>
      <c r="S2879" t="str">
        <f t="shared" si="267"/>
        <v>theater</v>
      </c>
      <c r="T2879" t="str">
        <f t="shared" si="268"/>
        <v>plays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12">
        <f t="shared" si="265"/>
        <v>42128.407349537032</v>
      </c>
      <c r="Q2880" s="12">
        <f t="shared" si="269"/>
        <v>42188.407349537032</v>
      </c>
      <c r="R2880" s="11">
        <f t="shared" si="266"/>
        <v>15.75</v>
      </c>
      <c r="S2880" t="str">
        <f t="shared" si="267"/>
        <v>theater</v>
      </c>
      <c r="T2880" t="str">
        <f t="shared" si="268"/>
        <v>plays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12">
        <f t="shared" si="265"/>
        <v>42359.516909722217</v>
      </c>
      <c r="Q2881" s="12">
        <f t="shared" si="269"/>
        <v>42389.516909722217</v>
      </c>
      <c r="R2881" s="11">
        <f t="shared" si="266"/>
        <v>29</v>
      </c>
      <c r="S2881" t="str">
        <f t="shared" si="267"/>
        <v>theater</v>
      </c>
      <c r="T2881" t="str">
        <f t="shared" si="268"/>
        <v>plays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12">
        <f t="shared" si="265"/>
        <v>42192.69736111111</v>
      </c>
      <c r="Q2882" s="12">
        <f t="shared" si="269"/>
        <v>42236.503472222219</v>
      </c>
      <c r="R2882" s="11">
        <f t="shared" si="266"/>
        <v>96.551724137931032</v>
      </c>
      <c r="S2882" t="str">
        <f t="shared" si="267"/>
        <v>theater</v>
      </c>
      <c r="T2882" t="str">
        <f t="shared" si="268"/>
        <v>plays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((E2883/D2883)*100)</f>
        <v>0</v>
      </c>
      <c r="P2883" s="12">
        <f t="shared" ref="P2883:P2946" si="271">(((J2883/60)/60)/24)+DATE(1970,1,1)+(-5/24)</f>
        <v>41916.389305555553</v>
      </c>
      <c r="Q2883" s="12">
        <f t="shared" si="269"/>
        <v>41976.430972222217</v>
      </c>
      <c r="R2883" s="11">
        <f t="shared" ref="R2883:R2946" si="272">IFERROR(E2883/L2883,0)</f>
        <v>0</v>
      </c>
      <c r="S2883" t="str">
        <f t="shared" ref="S2883:S2946" si="273">LEFT(N2883, SEARCH("/",N2883,1)-1)</f>
        <v>theater</v>
      </c>
      <c r="T2883" t="str">
        <f t="shared" ref="T2883:T2946" si="274">RIGHT(N2883,LEN(N2883)-SEARCH("/",N2883))</f>
        <v>plays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12">
        <f t="shared" si="271"/>
        <v>42461.387939814813</v>
      </c>
      <c r="Q2884" s="12">
        <f t="shared" ref="Q2884:Q2947" si="275">(((I2884/60)/60)/24)+DATE(1970,1,1)+(-5/24)</f>
        <v>42491.387939814813</v>
      </c>
      <c r="R2884" s="11">
        <f t="shared" si="272"/>
        <v>63</v>
      </c>
      <c r="S2884" t="str">
        <f t="shared" si="273"/>
        <v>theater</v>
      </c>
      <c r="T2884" t="str">
        <f t="shared" si="274"/>
        <v>plays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12">
        <f t="shared" si="271"/>
        <v>42370.694872685184</v>
      </c>
      <c r="Q2885" s="12">
        <f t="shared" si="275"/>
        <v>42405.999305555553</v>
      </c>
      <c r="R2885" s="11">
        <f t="shared" si="272"/>
        <v>381.6</v>
      </c>
      <c r="S2885" t="str">
        <f t="shared" si="273"/>
        <v>theater</v>
      </c>
      <c r="T2885" t="str">
        <f t="shared" si="274"/>
        <v>plays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12">
        <f t="shared" si="271"/>
        <v>41948.518923611111</v>
      </c>
      <c r="Q2886" s="12">
        <f t="shared" si="275"/>
        <v>41978.518923611111</v>
      </c>
      <c r="R2886" s="11">
        <f t="shared" si="272"/>
        <v>46.25</v>
      </c>
      <c r="S2886" t="str">
        <f t="shared" si="273"/>
        <v>theater</v>
      </c>
      <c r="T2886" t="str">
        <f t="shared" si="274"/>
        <v>plays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12">
        <f t="shared" si="271"/>
        <v>42046.868067129624</v>
      </c>
      <c r="Q2887" s="12">
        <f t="shared" si="275"/>
        <v>42076.82640046296</v>
      </c>
      <c r="R2887" s="11">
        <f t="shared" si="272"/>
        <v>26</v>
      </c>
      <c r="S2887" t="str">
        <f t="shared" si="273"/>
        <v>theater</v>
      </c>
      <c r="T2887" t="str">
        <f t="shared" si="274"/>
        <v>plays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12">
        <f t="shared" si="271"/>
        <v>42261.424583333333</v>
      </c>
      <c r="Q2888" s="12">
        <f t="shared" si="275"/>
        <v>42265.957638888889</v>
      </c>
      <c r="R2888" s="11">
        <f t="shared" si="272"/>
        <v>10</v>
      </c>
      <c r="S2888" t="str">
        <f t="shared" si="273"/>
        <v>theater</v>
      </c>
      <c r="T2888" t="str">
        <f t="shared" si="274"/>
        <v>plays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12">
        <f t="shared" si="271"/>
        <v>41985.219027777777</v>
      </c>
      <c r="Q2889" s="12">
        <f t="shared" si="275"/>
        <v>42015.219027777777</v>
      </c>
      <c r="R2889" s="11">
        <f t="shared" si="272"/>
        <v>5</v>
      </c>
      <c r="S2889" t="str">
        <f t="shared" si="273"/>
        <v>theater</v>
      </c>
      <c r="T2889" t="str">
        <f t="shared" si="274"/>
        <v>plays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12">
        <f t="shared" si="271"/>
        <v>41922.326851851853</v>
      </c>
      <c r="Q2890" s="12">
        <f t="shared" si="275"/>
        <v>41929.999305555553</v>
      </c>
      <c r="R2890" s="11">
        <f t="shared" si="272"/>
        <v>0</v>
      </c>
      <c r="S2890" t="str">
        <f t="shared" si="273"/>
        <v>theater</v>
      </c>
      <c r="T2890" t="str">
        <f t="shared" si="274"/>
        <v>plays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12">
        <f t="shared" si="271"/>
        <v>41850.654918981476</v>
      </c>
      <c r="Q2891" s="12">
        <f t="shared" si="275"/>
        <v>41880.654918981476</v>
      </c>
      <c r="R2891" s="11">
        <f t="shared" si="272"/>
        <v>81.571428571428569</v>
      </c>
      <c r="S2891" t="str">
        <f t="shared" si="273"/>
        <v>theater</v>
      </c>
      <c r="T2891" t="str">
        <f t="shared" si="274"/>
        <v>plays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12">
        <f t="shared" si="271"/>
        <v>41831.534629629627</v>
      </c>
      <c r="Q2892" s="12">
        <f t="shared" si="275"/>
        <v>41859.916666666664</v>
      </c>
      <c r="R2892" s="11">
        <f t="shared" si="272"/>
        <v>7</v>
      </c>
      <c r="S2892" t="str">
        <f t="shared" si="273"/>
        <v>theater</v>
      </c>
      <c r="T2892" t="str">
        <f t="shared" si="274"/>
        <v>plays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12">
        <f t="shared" si="271"/>
        <v>42415.675092592595</v>
      </c>
      <c r="Q2893" s="12">
        <f t="shared" si="275"/>
        <v>42475.633425925924</v>
      </c>
      <c r="R2893" s="11">
        <f t="shared" si="272"/>
        <v>27.3</v>
      </c>
      <c r="S2893" t="str">
        <f t="shared" si="273"/>
        <v>theater</v>
      </c>
      <c r="T2893" t="str">
        <f t="shared" si="274"/>
        <v>plays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12">
        <f t="shared" si="271"/>
        <v>41869.505833333329</v>
      </c>
      <c r="Q2894" s="12">
        <f t="shared" si="275"/>
        <v>41876.666666666664</v>
      </c>
      <c r="R2894" s="11">
        <f t="shared" si="272"/>
        <v>29.411764705882351</v>
      </c>
      <c r="S2894" t="str">
        <f t="shared" si="273"/>
        <v>theater</v>
      </c>
      <c r="T2894" t="str">
        <f t="shared" si="274"/>
        <v>plays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12">
        <f t="shared" si="271"/>
        <v>41953.564756944441</v>
      </c>
      <c r="Q2895" s="12">
        <f t="shared" si="275"/>
        <v>42012.874999999993</v>
      </c>
      <c r="R2895" s="11">
        <f t="shared" si="272"/>
        <v>12.5</v>
      </c>
      <c r="S2895" t="str">
        <f t="shared" si="273"/>
        <v>theater</v>
      </c>
      <c r="T2895" t="str">
        <f t="shared" si="274"/>
        <v>plays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12">
        <f t="shared" si="271"/>
        <v>42037.777951388889</v>
      </c>
      <c r="Q2896" s="12">
        <f t="shared" si="275"/>
        <v>42097.736284722218</v>
      </c>
      <c r="R2896" s="11">
        <f t="shared" si="272"/>
        <v>0</v>
      </c>
      <c r="S2896" t="str">
        <f t="shared" si="273"/>
        <v>theater</v>
      </c>
      <c r="T2896" t="str">
        <f t="shared" si="274"/>
        <v>plays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12">
        <f t="shared" si="271"/>
        <v>41811.347129629627</v>
      </c>
      <c r="Q2897" s="12">
        <f t="shared" si="275"/>
        <v>41812.666666666664</v>
      </c>
      <c r="R2897" s="11">
        <f t="shared" si="272"/>
        <v>5.75</v>
      </c>
      <c r="S2897" t="str">
        <f t="shared" si="273"/>
        <v>theater</v>
      </c>
      <c r="T2897" t="str">
        <f t="shared" si="274"/>
        <v>plays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12">
        <f t="shared" si="271"/>
        <v>42701.700474537036</v>
      </c>
      <c r="Q2898" s="12">
        <f t="shared" si="275"/>
        <v>42716.041666666664</v>
      </c>
      <c r="R2898" s="11">
        <f t="shared" si="272"/>
        <v>52.083333333333336</v>
      </c>
      <c r="S2898" t="str">
        <f t="shared" si="273"/>
        <v>theater</v>
      </c>
      <c r="T2898" t="str">
        <f t="shared" si="274"/>
        <v>plays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12">
        <f t="shared" si="271"/>
        <v>42258.438171296293</v>
      </c>
      <c r="Q2899" s="12">
        <f t="shared" si="275"/>
        <v>42288.436863425923</v>
      </c>
      <c r="R2899" s="11">
        <f t="shared" si="272"/>
        <v>183.33333333333334</v>
      </c>
      <c r="S2899" t="str">
        <f t="shared" si="273"/>
        <v>theater</v>
      </c>
      <c r="T2899" t="str">
        <f t="shared" si="274"/>
        <v>plays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12">
        <f t="shared" si="271"/>
        <v>42278.456631944442</v>
      </c>
      <c r="Q2900" s="12">
        <f t="shared" si="275"/>
        <v>42308.456631944442</v>
      </c>
      <c r="R2900" s="11">
        <f t="shared" si="272"/>
        <v>26.333333333333332</v>
      </c>
      <c r="S2900" t="str">
        <f t="shared" si="273"/>
        <v>theater</v>
      </c>
      <c r="T2900" t="str">
        <f t="shared" si="274"/>
        <v>plays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12">
        <f t="shared" si="271"/>
        <v>42514.869884259257</v>
      </c>
      <c r="Q2901" s="12">
        <f t="shared" si="275"/>
        <v>42574.869884259257</v>
      </c>
      <c r="R2901" s="11">
        <f t="shared" si="272"/>
        <v>0</v>
      </c>
      <c r="S2901" t="str">
        <f t="shared" si="273"/>
        <v>theater</v>
      </c>
      <c r="T2901" t="str">
        <f t="shared" si="274"/>
        <v>plays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12">
        <f t="shared" si="271"/>
        <v>41830.025833333333</v>
      </c>
      <c r="Q2902" s="12">
        <f t="shared" si="275"/>
        <v>41860.025833333333</v>
      </c>
      <c r="R2902" s="11">
        <f t="shared" si="272"/>
        <v>486.42857142857144</v>
      </c>
      <c r="S2902" t="str">
        <f t="shared" si="273"/>
        <v>theater</v>
      </c>
      <c r="T2902" t="str">
        <f t="shared" si="274"/>
        <v>plays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12">
        <f t="shared" si="271"/>
        <v>41982.696053240739</v>
      </c>
      <c r="Q2903" s="12">
        <f t="shared" si="275"/>
        <v>42042.696053240739</v>
      </c>
      <c r="R2903" s="11">
        <f t="shared" si="272"/>
        <v>3</v>
      </c>
      <c r="S2903" t="str">
        <f t="shared" si="273"/>
        <v>theater</v>
      </c>
      <c r="T2903" t="str">
        <f t="shared" si="274"/>
        <v>plays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12">
        <f t="shared" si="271"/>
        <v>42210.231435185182</v>
      </c>
      <c r="Q2904" s="12">
        <f t="shared" si="275"/>
        <v>42240.231435185182</v>
      </c>
      <c r="R2904" s="11">
        <f t="shared" si="272"/>
        <v>25</v>
      </c>
      <c r="S2904" t="str">
        <f t="shared" si="273"/>
        <v>theater</v>
      </c>
      <c r="T2904" t="str">
        <f t="shared" si="274"/>
        <v>plays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12">
        <f t="shared" si="271"/>
        <v>42195.95854166666</v>
      </c>
      <c r="Q2905" s="12">
        <f t="shared" si="275"/>
        <v>42255.95854166666</v>
      </c>
      <c r="R2905" s="11">
        <f t="shared" si="272"/>
        <v>9.75</v>
      </c>
      <c r="S2905" t="str">
        <f t="shared" si="273"/>
        <v>theater</v>
      </c>
      <c r="T2905" t="str">
        <f t="shared" si="274"/>
        <v>plays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12">
        <f t="shared" si="271"/>
        <v>41940.759618055556</v>
      </c>
      <c r="Q2906" s="12">
        <f t="shared" si="275"/>
        <v>41952.291666666664</v>
      </c>
      <c r="R2906" s="11">
        <f t="shared" si="272"/>
        <v>18.75</v>
      </c>
      <c r="S2906" t="str">
        <f t="shared" si="273"/>
        <v>theater</v>
      </c>
      <c r="T2906" t="str">
        <f t="shared" si="274"/>
        <v>plays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12">
        <f t="shared" si="271"/>
        <v>42605.848530092589</v>
      </c>
      <c r="Q2907" s="12">
        <f t="shared" si="275"/>
        <v>42619.848530092589</v>
      </c>
      <c r="R2907" s="11">
        <f t="shared" si="272"/>
        <v>36.588235294117645</v>
      </c>
      <c r="S2907" t="str">
        <f t="shared" si="273"/>
        <v>theater</v>
      </c>
      <c r="T2907" t="str">
        <f t="shared" si="274"/>
        <v>plays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12">
        <f t="shared" si="271"/>
        <v>42199.440578703703</v>
      </c>
      <c r="Q2908" s="12">
        <f t="shared" si="275"/>
        <v>42216.833333333336</v>
      </c>
      <c r="R2908" s="11">
        <f t="shared" si="272"/>
        <v>80.714285714285708</v>
      </c>
      <c r="S2908" t="str">
        <f t="shared" si="273"/>
        <v>theater</v>
      </c>
      <c r="T2908" t="str">
        <f t="shared" si="274"/>
        <v>plays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12">
        <f t="shared" si="271"/>
        <v>42444.669409722213</v>
      </c>
      <c r="Q2909" s="12">
        <f t="shared" si="275"/>
        <v>42504.669409722213</v>
      </c>
      <c r="R2909" s="11">
        <f t="shared" si="272"/>
        <v>1</v>
      </c>
      <c r="S2909" t="str">
        <f t="shared" si="273"/>
        <v>theater</v>
      </c>
      <c r="T2909" t="str">
        <f t="shared" si="274"/>
        <v>plays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12">
        <f t="shared" si="271"/>
        <v>42499.523368055547</v>
      </c>
      <c r="Q2910" s="12">
        <f t="shared" si="275"/>
        <v>42529.523368055547</v>
      </c>
      <c r="R2910" s="11">
        <f t="shared" si="272"/>
        <v>52.8</v>
      </c>
      <c r="S2910" t="str">
        <f t="shared" si="273"/>
        <v>theater</v>
      </c>
      <c r="T2910" t="str">
        <f t="shared" si="274"/>
        <v>plays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12">
        <f t="shared" si="271"/>
        <v>41929.057881944442</v>
      </c>
      <c r="Q2911" s="12">
        <f t="shared" si="275"/>
        <v>41968.615277777775</v>
      </c>
      <c r="R2911" s="11">
        <f t="shared" si="272"/>
        <v>20</v>
      </c>
      <c r="S2911" t="str">
        <f t="shared" si="273"/>
        <v>theater</v>
      </c>
      <c r="T2911" t="str">
        <f t="shared" si="274"/>
        <v>plays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12">
        <f t="shared" si="271"/>
        <v>42107.632951388885</v>
      </c>
      <c r="Q2912" s="12">
        <f t="shared" si="275"/>
        <v>42167.632951388885</v>
      </c>
      <c r="R2912" s="11">
        <f t="shared" si="272"/>
        <v>1</v>
      </c>
      <c r="S2912" t="str">
        <f t="shared" si="273"/>
        <v>theater</v>
      </c>
      <c r="T2912" t="str">
        <f t="shared" si="274"/>
        <v>plays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12">
        <f t="shared" si="271"/>
        <v>42142.560486111113</v>
      </c>
      <c r="Q2913" s="12">
        <f t="shared" si="275"/>
        <v>42182.560486111113</v>
      </c>
      <c r="R2913" s="11">
        <f t="shared" si="272"/>
        <v>46.928571428571431</v>
      </c>
      <c r="S2913" t="str">
        <f t="shared" si="273"/>
        <v>theater</v>
      </c>
      <c r="T2913" t="str">
        <f t="shared" si="274"/>
        <v>plays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12">
        <f t="shared" si="271"/>
        <v>42353.923310185179</v>
      </c>
      <c r="Q2914" s="12">
        <f t="shared" si="275"/>
        <v>42383.923310185179</v>
      </c>
      <c r="R2914" s="11">
        <f t="shared" si="272"/>
        <v>78.07692307692308</v>
      </c>
      <c r="S2914" t="str">
        <f t="shared" si="273"/>
        <v>theater</v>
      </c>
      <c r="T2914" t="str">
        <f t="shared" si="274"/>
        <v>plays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12">
        <f t="shared" si="271"/>
        <v>41828.714571759258</v>
      </c>
      <c r="Q2915" s="12">
        <f t="shared" si="275"/>
        <v>41888.714571759258</v>
      </c>
      <c r="R2915" s="11">
        <f t="shared" si="272"/>
        <v>1</v>
      </c>
      <c r="S2915" t="str">
        <f t="shared" si="273"/>
        <v>theater</v>
      </c>
      <c r="T2915" t="str">
        <f t="shared" si="274"/>
        <v>plays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12">
        <f t="shared" si="271"/>
        <v>42017.699004629627</v>
      </c>
      <c r="Q2916" s="12">
        <f t="shared" si="275"/>
        <v>42077.657337962963</v>
      </c>
      <c r="R2916" s="11">
        <f t="shared" si="272"/>
        <v>1</v>
      </c>
      <c r="S2916" t="str">
        <f t="shared" si="273"/>
        <v>theater</v>
      </c>
      <c r="T2916" t="str">
        <f t="shared" si="274"/>
        <v>plays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12">
        <f t="shared" si="271"/>
        <v>42415.189699074072</v>
      </c>
      <c r="Q2917" s="12">
        <f t="shared" si="275"/>
        <v>42445.1480324074</v>
      </c>
      <c r="R2917" s="11">
        <f t="shared" si="272"/>
        <v>203.66666666666666</v>
      </c>
      <c r="S2917" t="str">
        <f t="shared" si="273"/>
        <v>theater</v>
      </c>
      <c r="T2917" t="str">
        <f t="shared" si="274"/>
        <v>plays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12">
        <f t="shared" si="271"/>
        <v>41755.268391203703</v>
      </c>
      <c r="Q2918" s="12">
        <f t="shared" si="275"/>
        <v>41778.268391203703</v>
      </c>
      <c r="R2918" s="11">
        <f t="shared" si="272"/>
        <v>20.714285714285715</v>
      </c>
      <c r="S2918" t="str">
        <f t="shared" si="273"/>
        <v>theater</v>
      </c>
      <c r="T2918" t="str">
        <f t="shared" si="274"/>
        <v>plays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12">
        <f t="shared" si="271"/>
        <v>42245.026006944441</v>
      </c>
      <c r="Q2919" s="12">
        <f t="shared" si="275"/>
        <v>42263.026006944441</v>
      </c>
      <c r="R2919" s="11">
        <f t="shared" si="272"/>
        <v>48.555555555555557</v>
      </c>
      <c r="S2919" t="str">
        <f t="shared" si="273"/>
        <v>theater</v>
      </c>
      <c r="T2919" t="str">
        <f t="shared" si="274"/>
        <v>plays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12">
        <f t="shared" si="271"/>
        <v>42278.421377314815</v>
      </c>
      <c r="Q2920" s="12">
        <f t="shared" si="275"/>
        <v>42306.421377314815</v>
      </c>
      <c r="R2920" s="11">
        <f t="shared" si="272"/>
        <v>68.099999999999994</v>
      </c>
      <c r="S2920" t="str">
        <f t="shared" si="273"/>
        <v>theater</v>
      </c>
      <c r="T2920" t="str">
        <f t="shared" si="274"/>
        <v>plays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12">
        <f t="shared" si="271"/>
        <v>41826.411215277774</v>
      </c>
      <c r="Q2921" s="12">
        <f t="shared" si="275"/>
        <v>41856.411215277774</v>
      </c>
      <c r="R2921" s="11">
        <f t="shared" si="272"/>
        <v>8.5</v>
      </c>
      <c r="S2921" t="str">
        <f t="shared" si="273"/>
        <v>theater</v>
      </c>
      <c r="T2921" t="str">
        <f t="shared" si="274"/>
        <v>plays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12">
        <f t="shared" si="271"/>
        <v>42058.584143518521</v>
      </c>
      <c r="Q2922" s="12">
        <f t="shared" si="275"/>
        <v>42088.54247685185</v>
      </c>
      <c r="R2922" s="11">
        <f t="shared" si="272"/>
        <v>51.615384615384613</v>
      </c>
      <c r="S2922" t="str">
        <f t="shared" si="273"/>
        <v>theater</v>
      </c>
      <c r="T2922" t="str">
        <f t="shared" si="274"/>
        <v>plays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12">
        <f t="shared" si="271"/>
        <v>41877.678287037037</v>
      </c>
      <c r="Q2923" s="12">
        <f t="shared" si="275"/>
        <v>41907.678287037037</v>
      </c>
      <c r="R2923" s="11">
        <f t="shared" si="272"/>
        <v>43</v>
      </c>
      <c r="S2923" t="str">
        <f t="shared" si="273"/>
        <v>theater</v>
      </c>
      <c r="T2923" t="str">
        <f t="shared" si="274"/>
        <v>musical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12">
        <f t="shared" si="271"/>
        <v>42097.665821759256</v>
      </c>
      <c r="Q2924" s="12">
        <f t="shared" si="275"/>
        <v>42142.665821759256</v>
      </c>
      <c r="R2924" s="11">
        <f t="shared" si="272"/>
        <v>83.333333333333329</v>
      </c>
      <c r="S2924" t="str">
        <f t="shared" si="273"/>
        <v>theater</v>
      </c>
      <c r="T2924" t="str">
        <f t="shared" si="274"/>
        <v>musical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12">
        <f t="shared" si="271"/>
        <v>42012.944201388884</v>
      </c>
      <c r="Q2925" s="12">
        <f t="shared" si="275"/>
        <v>42027.916666666664</v>
      </c>
      <c r="R2925" s="11">
        <f t="shared" si="272"/>
        <v>30</v>
      </c>
      <c r="S2925" t="str">
        <f t="shared" si="273"/>
        <v>theater</v>
      </c>
      <c r="T2925" t="str">
        <f t="shared" si="274"/>
        <v>musical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12">
        <f t="shared" si="271"/>
        <v>42103.348495370366</v>
      </c>
      <c r="Q2926" s="12">
        <f t="shared" si="275"/>
        <v>42132.957638888889</v>
      </c>
      <c r="R2926" s="11">
        <f t="shared" si="272"/>
        <v>175.51020408163265</v>
      </c>
      <c r="S2926" t="str">
        <f t="shared" si="273"/>
        <v>theater</v>
      </c>
      <c r="T2926" t="str">
        <f t="shared" si="274"/>
        <v>musical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12">
        <f t="shared" si="271"/>
        <v>41863.375787037032</v>
      </c>
      <c r="Q2927" s="12">
        <f t="shared" si="275"/>
        <v>41893.375787037032</v>
      </c>
      <c r="R2927" s="11">
        <f t="shared" si="272"/>
        <v>231.66175879396985</v>
      </c>
      <c r="S2927" t="str">
        <f t="shared" si="273"/>
        <v>theater</v>
      </c>
      <c r="T2927" t="str">
        <f t="shared" si="274"/>
        <v>musical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12">
        <f t="shared" si="271"/>
        <v>42044.557627314811</v>
      </c>
      <c r="Q2928" s="12">
        <f t="shared" si="275"/>
        <v>42058.557627314811</v>
      </c>
      <c r="R2928" s="11">
        <f t="shared" si="272"/>
        <v>75</v>
      </c>
      <c r="S2928" t="str">
        <f t="shared" si="273"/>
        <v>theater</v>
      </c>
      <c r="T2928" t="str">
        <f t="shared" si="274"/>
        <v>musical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12">
        <f t="shared" si="271"/>
        <v>41806.460983796293</v>
      </c>
      <c r="Q2929" s="12">
        <f t="shared" si="275"/>
        <v>41835</v>
      </c>
      <c r="R2929" s="11">
        <f t="shared" si="272"/>
        <v>112.14285714285714</v>
      </c>
      <c r="S2929" t="str">
        <f t="shared" si="273"/>
        <v>theater</v>
      </c>
      <c r="T2929" t="str">
        <f t="shared" si="274"/>
        <v>musical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12">
        <f t="shared" si="271"/>
        <v>42403.789884259262</v>
      </c>
      <c r="Q2930" s="12">
        <f t="shared" si="275"/>
        <v>42433.789884259262</v>
      </c>
      <c r="R2930" s="11">
        <f t="shared" si="272"/>
        <v>41.666666666666664</v>
      </c>
      <c r="S2930" t="str">
        <f t="shared" si="273"/>
        <v>theater</v>
      </c>
      <c r="T2930" t="str">
        <f t="shared" si="274"/>
        <v>musical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12">
        <f t="shared" si="271"/>
        <v>41754.355995370366</v>
      </c>
      <c r="Q2931" s="12">
        <f t="shared" si="275"/>
        <v>41784.355995370366</v>
      </c>
      <c r="R2931" s="11">
        <f t="shared" si="272"/>
        <v>255.17343750000001</v>
      </c>
      <c r="S2931" t="str">
        <f t="shared" si="273"/>
        <v>theater</v>
      </c>
      <c r="T2931" t="str">
        <f t="shared" si="274"/>
        <v>musical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12">
        <f t="shared" si="271"/>
        <v>42101.375740740739</v>
      </c>
      <c r="Q2932" s="12">
        <f t="shared" si="275"/>
        <v>42131.375740740739</v>
      </c>
      <c r="R2932" s="11">
        <f t="shared" si="272"/>
        <v>162.7741935483871</v>
      </c>
      <c r="S2932" t="str">
        <f t="shared" si="273"/>
        <v>theater</v>
      </c>
      <c r="T2932" t="str">
        <f t="shared" si="274"/>
        <v>musical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12">
        <f t="shared" si="271"/>
        <v>41872.082905092589</v>
      </c>
      <c r="Q2933" s="12">
        <f t="shared" si="275"/>
        <v>41897.047222222223</v>
      </c>
      <c r="R2933" s="11">
        <f t="shared" si="272"/>
        <v>88.333333333333329</v>
      </c>
      <c r="S2933" t="str">
        <f t="shared" si="273"/>
        <v>theater</v>
      </c>
      <c r="T2933" t="str">
        <f t="shared" si="274"/>
        <v>musical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12">
        <f t="shared" si="271"/>
        <v>42024.956446759257</v>
      </c>
      <c r="Q2934" s="12">
        <f t="shared" si="275"/>
        <v>42056.249999999993</v>
      </c>
      <c r="R2934" s="11">
        <f t="shared" si="272"/>
        <v>85.736842105263165</v>
      </c>
      <c r="S2934" t="str">
        <f t="shared" si="273"/>
        <v>theater</v>
      </c>
      <c r="T2934" t="str">
        <f t="shared" si="274"/>
        <v>musical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12">
        <f t="shared" si="271"/>
        <v>42495.748298611106</v>
      </c>
      <c r="Q2935" s="12">
        <f t="shared" si="275"/>
        <v>42525.748298611106</v>
      </c>
      <c r="R2935" s="11">
        <f t="shared" si="272"/>
        <v>47.574074074074076</v>
      </c>
      <c r="S2935" t="str">
        <f t="shared" si="273"/>
        <v>theater</v>
      </c>
      <c r="T2935" t="str">
        <f t="shared" si="274"/>
        <v>musical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12">
        <f t="shared" si="271"/>
        <v>41775.427824074075</v>
      </c>
      <c r="Q2936" s="12">
        <f t="shared" si="275"/>
        <v>41805.427824074075</v>
      </c>
      <c r="R2936" s="11">
        <f t="shared" si="272"/>
        <v>72.972972972972968</v>
      </c>
      <c r="S2936" t="str">
        <f t="shared" si="273"/>
        <v>theater</v>
      </c>
      <c r="T2936" t="str">
        <f t="shared" si="274"/>
        <v>musical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12">
        <f t="shared" si="271"/>
        <v>42553.375092592592</v>
      </c>
      <c r="Q2937" s="12">
        <f t="shared" si="275"/>
        <v>42611.499999999993</v>
      </c>
      <c r="R2937" s="11">
        <f t="shared" si="272"/>
        <v>90.538461538461533</v>
      </c>
      <c r="S2937" t="str">
        <f t="shared" si="273"/>
        <v>theater</v>
      </c>
      <c r="T2937" t="str">
        <f t="shared" si="274"/>
        <v>musical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12">
        <f t="shared" si="271"/>
        <v>41912.442395833328</v>
      </c>
      <c r="Q2938" s="12">
        <f t="shared" si="275"/>
        <v>41924.999305555553</v>
      </c>
      <c r="R2938" s="11">
        <f t="shared" si="272"/>
        <v>37.647058823529413</v>
      </c>
      <c r="S2938" t="str">
        <f t="shared" si="273"/>
        <v>theater</v>
      </c>
      <c r="T2938" t="str">
        <f t="shared" si="274"/>
        <v>musical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12">
        <f t="shared" si="271"/>
        <v>41803.248993055553</v>
      </c>
      <c r="Q2939" s="12">
        <f t="shared" si="275"/>
        <v>41833.248993055553</v>
      </c>
      <c r="R2939" s="11">
        <f t="shared" si="272"/>
        <v>36.363636363636367</v>
      </c>
      <c r="S2939" t="str">
        <f t="shared" si="273"/>
        <v>theater</v>
      </c>
      <c r="T2939" t="str">
        <f t="shared" si="274"/>
        <v>musical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12">
        <f t="shared" si="271"/>
        <v>42004.495532407404</v>
      </c>
      <c r="Q2940" s="12">
        <f t="shared" si="275"/>
        <v>42034.495532407404</v>
      </c>
      <c r="R2940" s="11">
        <f t="shared" si="272"/>
        <v>126.71875</v>
      </c>
      <c r="S2940" t="str">
        <f t="shared" si="273"/>
        <v>theater</v>
      </c>
      <c r="T2940" t="str">
        <f t="shared" si="274"/>
        <v>musical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12">
        <f t="shared" si="271"/>
        <v>41845.60083333333</v>
      </c>
      <c r="Q2941" s="12">
        <f t="shared" si="275"/>
        <v>41878.833333333328</v>
      </c>
      <c r="R2941" s="11">
        <f t="shared" si="272"/>
        <v>329.2</v>
      </c>
      <c r="S2941" t="str">
        <f t="shared" si="273"/>
        <v>theater</v>
      </c>
      <c r="T2941" t="str">
        <f t="shared" si="274"/>
        <v>musical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12">
        <f t="shared" si="271"/>
        <v>41982.565023148149</v>
      </c>
      <c r="Q2942" s="12">
        <f t="shared" si="275"/>
        <v>42022.565023148149</v>
      </c>
      <c r="R2942" s="11">
        <f t="shared" si="272"/>
        <v>81.242424242424249</v>
      </c>
      <c r="S2942" t="str">
        <f t="shared" si="273"/>
        <v>theater</v>
      </c>
      <c r="T2942" t="str">
        <f t="shared" si="274"/>
        <v>musical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12">
        <f t="shared" si="271"/>
        <v>42034.751793981479</v>
      </c>
      <c r="Q2943" s="12">
        <f t="shared" si="275"/>
        <v>42064.751793981479</v>
      </c>
      <c r="R2943" s="11">
        <f t="shared" si="272"/>
        <v>1</v>
      </c>
      <c r="S2943" t="str">
        <f t="shared" si="273"/>
        <v>theater</v>
      </c>
      <c r="T2943" t="str">
        <f t="shared" si="274"/>
        <v>spaces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12">
        <f t="shared" si="271"/>
        <v>42334.595590277771</v>
      </c>
      <c r="Q2944" s="12">
        <f t="shared" si="275"/>
        <v>42354.637499999997</v>
      </c>
      <c r="R2944" s="11">
        <f t="shared" si="272"/>
        <v>202.22772277227722</v>
      </c>
      <c r="S2944" t="str">
        <f t="shared" si="273"/>
        <v>theater</v>
      </c>
      <c r="T2944" t="str">
        <f t="shared" si="274"/>
        <v>spaces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12">
        <f t="shared" si="271"/>
        <v>42076.921064814807</v>
      </c>
      <c r="Q2945" s="12">
        <f t="shared" si="275"/>
        <v>42106.921064814807</v>
      </c>
      <c r="R2945" s="11">
        <f t="shared" si="272"/>
        <v>0</v>
      </c>
      <c r="S2945" t="str">
        <f t="shared" si="273"/>
        <v>theater</v>
      </c>
      <c r="T2945" t="str">
        <f t="shared" si="274"/>
        <v>spaces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12">
        <f t="shared" si="271"/>
        <v>42132.705995370365</v>
      </c>
      <c r="Q2946" s="12">
        <f t="shared" si="275"/>
        <v>42162.705995370365</v>
      </c>
      <c r="R2946" s="11">
        <f t="shared" si="272"/>
        <v>100</v>
      </c>
      <c r="S2946" t="str">
        <f t="shared" si="273"/>
        <v>theater</v>
      </c>
      <c r="T2946" t="str">
        <f t="shared" si="274"/>
        <v>spaces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((E2947/D2947)*100)</f>
        <v>0</v>
      </c>
      <c r="P2947" s="12">
        <f t="shared" ref="P2947:P3010" si="277">(((J2947/60)/60)/24)+DATE(1970,1,1)+(-5/24)</f>
        <v>42117.931250000001</v>
      </c>
      <c r="Q2947" s="12">
        <f t="shared" si="275"/>
        <v>42147.931250000001</v>
      </c>
      <c r="R2947" s="11">
        <f t="shared" ref="R2947:R3010" si="278">IFERROR(E2947/L2947,0)</f>
        <v>0</v>
      </c>
      <c r="S2947" t="str">
        <f t="shared" ref="S2947:S3010" si="279">LEFT(N2947, SEARCH("/",N2947,1)-1)</f>
        <v>theater</v>
      </c>
      <c r="T2947" t="str">
        <f t="shared" ref="T2947:T3010" si="280">RIGHT(N2947,LEN(N2947)-SEARCH("/",N2947))</f>
        <v>spaces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12">
        <f t="shared" si="277"/>
        <v>42567.322824074072</v>
      </c>
      <c r="Q2948" s="12">
        <f t="shared" ref="Q2948:Q3011" si="281">(((I2948/60)/60)/24)+DATE(1970,1,1)+(-5/24)</f>
        <v>42597.322824074072</v>
      </c>
      <c r="R2948" s="11">
        <f t="shared" si="278"/>
        <v>1</v>
      </c>
      <c r="S2948" t="str">
        <f t="shared" si="279"/>
        <v>theater</v>
      </c>
      <c r="T2948" t="str">
        <f t="shared" si="280"/>
        <v>spaces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12">
        <f t="shared" si="277"/>
        <v>42649.353784722225</v>
      </c>
      <c r="Q2949" s="12">
        <f t="shared" si="281"/>
        <v>42698.507638888892</v>
      </c>
      <c r="R2949" s="11">
        <f t="shared" si="278"/>
        <v>82.461538461538467</v>
      </c>
      <c r="S2949" t="str">
        <f t="shared" si="279"/>
        <v>theater</v>
      </c>
      <c r="T2949" t="str">
        <f t="shared" si="280"/>
        <v>spaces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12">
        <f t="shared" si="277"/>
        <v>42097.440891203696</v>
      </c>
      <c r="Q2950" s="12">
        <f t="shared" si="281"/>
        <v>42157.440891203696</v>
      </c>
      <c r="R2950" s="11">
        <f t="shared" si="278"/>
        <v>2.6666666666666665</v>
      </c>
      <c r="S2950" t="str">
        <f t="shared" si="279"/>
        <v>theater</v>
      </c>
      <c r="T2950" t="str">
        <f t="shared" si="280"/>
        <v>spaces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12">
        <f t="shared" si="277"/>
        <v>42297.61478009259</v>
      </c>
      <c r="Q2951" s="12">
        <f t="shared" si="281"/>
        <v>42327.656446759262</v>
      </c>
      <c r="R2951" s="11">
        <f t="shared" si="278"/>
        <v>12.5</v>
      </c>
      <c r="S2951" t="str">
        <f t="shared" si="279"/>
        <v>theater</v>
      </c>
      <c r="T2951" t="str">
        <f t="shared" si="280"/>
        <v>spaces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12">
        <f t="shared" si="277"/>
        <v>42362.156851851854</v>
      </c>
      <c r="Q2952" s="12">
        <f t="shared" si="281"/>
        <v>42392.156851851854</v>
      </c>
      <c r="R2952" s="11">
        <f t="shared" si="278"/>
        <v>0</v>
      </c>
      <c r="S2952" t="str">
        <f t="shared" si="279"/>
        <v>theater</v>
      </c>
      <c r="T2952" t="str">
        <f t="shared" si="280"/>
        <v>spaces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12">
        <f t="shared" si="277"/>
        <v>41872.594594907401</v>
      </c>
      <c r="Q2953" s="12">
        <f t="shared" si="281"/>
        <v>41917.594594907401</v>
      </c>
      <c r="R2953" s="11">
        <f t="shared" si="278"/>
        <v>18.896551724137932</v>
      </c>
      <c r="S2953" t="str">
        <f t="shared" si="279"/>
        <v>theater</v>
      </c>
      <c r="T2953" t="str">
        <f t="shared" si="280"/>
        <v>spaces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12">
        <f t="shared" si="277"/>
        <v>42628.481932870367</v>
      </c>
      <c r="Q2954" s="12">
        <f t="shared" si="281"/>
        <v>42659.958333333336</v>
      </c>
      <c r="R2954" s="11">
        <f t="shared" si="278"/>
        <v>200.625</v>
      </c>
      <c r="S2954" t="str">
        <f t="shared" si="279"/>
        <v>theater</v>
      </c>
      <c r="T2954" t="str">
        <f t="shared" si="280"/>
        <v>spaces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12">
        <f t="shared" si="277"/>
        <v>42255.583576388883</v>
      </c>
      <c r="Q2955" s="12">
        <f t="shared" si="281"/>
        <v>42285.583576388883</v>
      </c>
      <c r="R2955" s="11">
        <f t="shared" si="278"/>
        <v>201.66666666666666</v>
      </c>
      <c r="S2955" t="str">
        <f t="shared" si="279"/>
        <v>theater</v>
      </c>
      <c r="T2955" t="str">
        <f t="shared" si="280"/>
        <v>spaces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12">
        <f t="shared" si="277"/>
        <v>42790.375034722216</v>
      </c>
      <c r="Q2956" s="12">
        <f t="shared" si="281"/>
        <v>42810.333368055559</v>
      </c>
      <c r="R2956" s="11">
        <f t="shared" si="278"/>
        <v>0</v>
      </c>
      <c r="S2956" t="str">
        <f t="shared" si="279"/>
        <v>theater</v>
      </c>
      <c r="T2956" t="str">
        <f t="shared" si="280"/>
        <v>spaces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12">
        <f t="shared" si="277"/>
        <v>42141.532974537033</v>
      </c>
      <c r="Q2957" s="12">
        <f t="shared" si="281"/>
        <v>42171.532974537033</v>
      </c>
      <c r="R2957" s="11">
        <f t="shared" si="278"/>
        <v>65</v>
      </c>
      <c r="S2957" t="str">
        <f t="shared" si="279"/>
        <v>theater</v>
      </c>
      <c r="T2957" t="str">
        <f t="shared" si="280"/>
        <v>spaces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12">
        <f t="shared" si="277"/>
        <v>42464.750578703701</v>
      </c>
      <c r="Q2958" s="12">
        <f t="shared" si="281"/>
        <v>42494.750578703701</v>
      </c>
      <c r="R2958" s="11">
        <f t="shared" si="278"/>
        <v>66.099999999999994</v>
      </c>
      <c r="S2958" t="str">
        <f t="shared" si="279"/>
        <v>theater</v>
      </c>
      <c r="T2958" t="str">
        <f t="shared" si="280"/>
        <v>spaces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12">
        <f t="shared" si="277"/>
        <v>42030.80291666666</v>
      </c>
      <c r="Q2959" s="12">
        <f t="shared" si="281"/>
        <v>42090.761249999996</v>
      </c>
      <c r="R2959" s="11">
        <f t="shared" si="278"/>
        <v>93.333333333333329</v>
      </c>
      <c r="S2959" t="str">
        <f t="shared" si="279"/>
        <v>theater</v>
      </c>
      <c r="T2959" t="str">
        <f t="shared" si="280"/>
        <v>spaces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12">
        <f t="shared" si="277"/>
        <v>42438.570798611108</v>
      </c>
      <c r="Q2960" s="12">
        <f t="shared" si="281"/>
        <v>42498.529131944444</v>
      </c>
      <c r="R2960" s="11">
        <f t="shared" si="278"/>
        <v>0</v>
      </c>
      <c r="S2960" t="str">
        <f t="shared" si="279"/>
        <v>theater</v>
      </c>
      <c r="T2960" t="str">
        <f t="shared" si="280"/>
        <v>spaces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12">
        <f t="shared" si="277"/>
        <v>42497.800057870372</v>
      </c>
      <c r="Q2961" s="12">
        <f t="shared" si="281"/>
        <v>42527.800057870372</v>
      </c>
      <c r="R2961" s="11">
        <f t="shared" si="278"/>
        <v>0</v>
      </c>
      <c r="S2961" t="str">
        <f t="shared" si="279"/>
        <v>theater</v>
      </c>
      <c r="T2961" t="str">
        <f t="shared" si="280"/>
        <v>spaces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12">
        <f t="shared" si="277"/>
        <v>41863.54887731481</v>
      </c>
      <c r="Q2962" s="12">
        <f t="shared" si="281"/>
        <v>41893.54887731481</v>
      </c>
      <c r="R2962" s="11">
        <f t="shared" si="278"/>
        <v>0</v>
      </c>
      <c r="S2962" t="str">
        <f t="shared" si="279"/>
        <v>theater</v>
      </c>
      <c r="T2962" t="str">
        <f t="shared" si="280"/>
        <v>spaces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12">
        <f t="shared" si="277"/>
        <v>42061.004155092589</v>
      </c>
      <c r="Q2963" s="12">
        <f t="shared" si="281"/>
        <v>42088.958333333336</v>
      </c>
      <c r="R2963" s="11">
        <f t="shared" si="278"/>
        <v>50.75</v>
      </c>
      <c r="S2963" t="str">
        <f t="shared" si="279"/>
        <v>theater</v>
      </c>
      <c r="T2963" t="str">
        <f t="shared" si="280"/>
        <v>plays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12">
        <f t="shared" si="277"/>
        <v>42036.035949074074</v>
      </c>
      <c r="Q2964" s="12">
        <f t="shared" si="281"/>
        <v>42064.082638888889</v>
      </c>
      <c r="R2964" s="11">
        <f t="shared" si="278"/>
        <v>60.9</v>
      </c>
      <c r="S2964" t="str">
        <f t="shared" si="279"/>
        <v>theater</v>
      </c>
      <c r="T2964" t="str">
        <f t="shared" si="280"/>
        <v>plays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12">
        <f t="shared" si="277"/>
        <v>42157.26185185185</v>
      </c>
      <c r="Q2965" s="12">
        <f t="shared" si="281"/>
        <v>42187.26185185185</v>
      </c>
      <c r="R2965" s="11">
        <f t="shared" si="278"/>
        <v>109.03061224489795</v>
      </c>
      <c r="S2965" t="str">
        <f t="shared" si="279"/>
        <v>theater</v>
      </c>
      <c r="T2965" t="str">
        <f t="shared" si="280"/>
        <v>plays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12">
        <f t="shared" si="277"/>
        <v>41827.701608796291</v>
      </c>
      <c r="Q2966" s="12">
        <f t="shared" si="281"/>
        <v>41857.688888888886</v>
      </c>
      <c r="R2966" s="11">
        <f t="shared" si="278"/>
        <v>25.692295918367346</v>
      </c>
      <c r="S2966" t="str">
        <f t="shared" si="279"/>
        <v>theater</v>
      </c>
      <c r="T2966" t="str">
        <f t="shared" si="280"/>
        <v>plays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12">
        <f t="shared" si="277"/>
        <v>42162.521215277775</v>
      </c>
      <c r="Q2967" s="12">
        <f t="shared" si="281"/>
        <v>42192.521215277775</v>
      </c>
      <c r="R2967" s="11">
        <f t="shared" si="278"/>
        <v>41.92307692307692</v>
      </c>
      <c r="S2967" t="str">
        <f t="shared" si="279"/>
        <v>theater</v>
      </c>
      <c r="T2967" t="str">
        <f t="shared" si="280"/>
        <v>plays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12">
        <f t="shared" si="277"/>
        <v>42233.530231481483</v>
      </c>
      <c r="Q2968" s="12">
        <f t="shared" si="281"/>
        <v>42263.530231481483</v>
      </c>
      <c r="R2968" s="11">
        <f t="shared" si="278"/>
        <v>88.7734375</v>
      </c>
      <c r="S2968" t="str">
        <f t="shared" si="279"/>
        <v>theater</v>
      </c>
      <c r="T2968" t="str">
        <f t="shared" si="280"/>
        <v>plays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12">
        <f t="shared" si="277"/>
        <v>42041.989490740736</v>
      </c>
      <c r="Q2969" s="12">
        <f t="shared" si="281"/>
        <v>42071.947824074072</v>
      </c>
      <c r="R2969" s="11">
        <f t="shared" si="278"/>
        <v>80.225352112676063</v>
      </c>
      <c r="S2969" t="str">
        <f t="shared" si="279"/>
        <v>theater</v>
      </c>
      <c r="T2969" t="str">
        <f t="shared" si="280"/>
        <v>plays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12">
        <f t="shared" si="277"/>
        <v>42585.315509259257</v>
      </c>
      <c r="Q2970" s="12">
        <f t="shared" si="281"/>
        <v>42598.957638888889</v>
      </c>
      <c r="R2970" s="11">
        <f t="shared" si="278"/>
        <v>78.936170212765958</v>
      </c>
      <c r="S2970" t="str">
        <f t="shared" si="279"/>
        <v>theater</v>
      </c>
      <c r="T2970" t="str">
        <f t="shared" si="280"/>
        <v>plays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12">
        <f t="shared" si="277"/>
        <v>42097.578159722216</v>
      </c>
      <c r="Q2971" s="12">
        <f t="shared" si="281"/>
        <v>42127.743750000001</v>
      </c>
      <c r="R2971" s="11">
        <f t="shared" si="278"/>
        <v>95.588235294117652</v>
      </c>
      <c r="S2971" t="str">
        <f t="shared" si="279"/>
        <v>theater</v>
      </c>
      <c r="T2971" t="str">
        <f t="shared" si="280"/>
        <v>plays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12">
        <f t="shared" si="277"/>
        <v>41808.461238425924</v>
      </c>
      <c r="Q2972" s="12">
        <f t="shared" si="281"/>
        <v>41838.461238425924</v>
      </c>
      <c r="R2972" s="11">
        <f t="shared" si="278"/>
        <v>69.890109890109883</v>
      </c>
      <c r="S2972" t="str">
        <f t="shared" si="279"/>
        <v>theater</v>
      </c>
      <c r="T2972" t="str">
        <f t="shared" si="280"/>
        <v>plays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12">
        <f t="shared" si="277"/>
        <v>41852.449976851851</v>
      </c>
      <c r="Q2973" s="12">
        <f t="shared" si="281"/>
        <v>41882.449976851851</v>
      </c>
      <c r="R2973" s="11">
        <f t="shared" si="278"/>
        <v>74.534883720930239</v>
      </c>
      <c r="S2973" t="str">
        <f t="shared" si="279"/>
        <v>theater</v>
      </c>
      <c r="T2973" t="str">
        <f t="shared" si="280"/>
        <v>plays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12">
        <f t="shared" si="277"/>
        <v>42693.90185185185</v>
      </c>
      <c r="Q2974" s="12">
        <f t="shared" si="281"/>
        <v>42708.833333333336</v>
      </c>
      <c r="R2974" s="11">
        <f t="shared" si="278"/>
        <v>123.94117647058823</v>
      </c>
      <c r="S2974" t="str">
        <f t="shared" si="279"/>
        <v>theater</v>
      </c>
      <c r="T2974" t="str">
        <f t="shared" si="280"/>
        <v>plays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12">
        <f t="shared" si="277"/>
        <v>42341.610046296293</v>
      </c>
      <c r="Q2975" s="12">
        <f t="shared" si="281"/>
        <v>42369.958333333336</v>
      </c>
      <c r="R2975" s="11">
        <f t="shared" si="278"/>
        <v>264.84848484848487</v>
      </c>
      <c r="S2975" t="str">
        <f t="shared" si="279"/>
        <v>theater</v>
      </c>
      <c r="T2975" t="str">
        <f t="shared" si="280"/>
        <v>plays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12">
        <f t="shared" si="277"/>
        <v>41879.852673611109</v>
      </c>
      <c r="Q2976" s="12">
        <f t="shared" si="281"/>
        <v>41907.857638888883</v>
      </c>
      <c r="R2976" s="11">
        <f t="shared" si="278"/>
        <v>58.620689655172413</v>
      </c>
      <c r="S2976" t="str">
        <f t="shared" si="279"/>
        <v>theater</v>
      </c>
      <c r="T2976" t="str">
        <f t="shared" si="280"/>
        <v>plays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12">
        <f t="shared" si="277"/>
        <v>41941.475532407407</v>
      </c>
      <c r="Q2977" s="12">
        <f t="shared" si="281"/>
        <v>41969.916666666664</v>
      </c>
      <c r="R2977" s="11">
        <f t="shared" si="278"/>
        <v>70.884955752212392</v>
      </c>
      <c r="S2977" t="str">
        <f t="shared" si="279"/>
        <v>theater</v>
      </c>
      <c r="T2977" t="str">
        <f t="shared" si="280"/>
        <v>plays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12">
        <f t="shared" si="277"/>
        <v>42425.522337962961</v>
      </c>
      <c r="Q2978" s="12">
        <f t="shared" si="281"/>
        <v>42442.291666666664</v>
      </c>
      <c r="R2978" s="11">
        <f t="shared" si="278"/>
        <v>8.5714285714285712</v>
      </c>
      <c r="S2978" t="str">
        <f t="shared" si="279"/>
        <v>theater</v>
      </c>
      <c r="T2978" t="str">
        <f t="shared" si="280"/>
        <v>plays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12">
        <f t="shared" si="277"/>
        <v>42026.672847222224</v>
      </c>
      <c r="Q2979" s="12">
        <f t="shared" si="281"/>
        <v>42085.884722222218</v>
      </c>
      <c r="R2979" s="11">
        <f t="shared" si="278"/>
        <v>113.56666666666666</v>
      </c>
      <c r="S2979" t="str">
        <f t="shared" si="279"/>
        <v>theater</v>
      </c>
      <c r="T2979" t="str">
        <f t="shared" si="280"/>
        <v>plays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12">
        <f t="shared" si="277"/>
        <v>41922.432256944441</v>
      </c>
      <c r="Q2980" s="12">
        <f t="shared" si="281"/>
        <v>41932.040972222218</v>
      </c>
      <c r="R2980" s="11">
        <f t="shared" si="278"/>
        <v>60.6875</v>
      </c>
      <c r="S2980" t="str">
        <f t="shared" si="279"/>
        <v>theater</v>
      </c>
      <c r="T2980" t="str">
        <f t="shared" si="280"/>
        <v>plays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12">
        <f t="shared" si="277"/>
        <v>41993.616006944438</v>
      </c>
      <c r="Q2981" s="12">
        <f t="shared" si="281"/>
        <v>42010.041666666664</v>
      </c>
      <c r="R2981" s="11">
        <f t="shared" si="278"/>
        <v>110.21739130434783</v>
      </c>
      <c r="S2981" t="str">
        <f t="shared" si="279"/>
        <v>theater</v>
      </c>
      <c r="T2981" t="str">
        <f t="shared" si="280"/>
        <v>plays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12">
        <f t="shared" si="277"/>
        <v>42219.70752314815</v>
      </c>
      <c r="Q2982" s="12">
        <f t="shared" si="281"/>
        <v>42239.874999999993</v>
      </c>
      <c r="R2982" s="11">
        <f t="shared" si="278"/>
        <v>136.45833333333334</v>
      </c>
      <c r="S2982" t="str">
        <f t="shared" si="279"/>
        <v>theater</v>
      </c>
      <c r="T2982" t="str">
        <f t="shared" si="280"/>
        <v>plays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12">
        <f t="shared" si="277"/>
        <v>42225.351342592585</v>
      </c>
      <c r="Q2983" s="12">
        <f t="shared" si="281"/>
        <v>42270.351342592585</v>
      </c>
      <c r="R2983" s="11">
        <f t="shared" si="278"/>
        <v>53.164948453608247</v>
      </c>
      <c r="S2983" t="str">
        <f t="shared" si="279"/>
        <v>theater</v>
      </c>
      <c r="T2983" t="str">
        <f t="shared" si="280"/>
        <v>spaces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12">
        <f t="shared" si="277"/>
        <v>42381.478506944441</v>
      </c>
      <c r="Q2984" s="12">
        <f t="shared" si="281"/>
        <v>42411.478506944441</v>
      </c>
      <c r="R2984" s="11">
        <f t="shared" si="278"/>
        <v>86.491525423728817</v>
      </c>
      <c r="S2984" t="str">
        <f t="shared" si="279"/>
        <v>theater</v>
      </c>
      <c r="T2984" t="str">
        <f t="shared" si="280"/>
        <v>spaces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12">
        <f t="shared" si="277"/>
        <v>41894.424027777779</v>
      </c>
      <c r="Q2985" s="12">
        <f t="shared" si="281"/>
        <v>41954.465694444443</v>
      </c>
      <c r="R2985" s="11">
        <f t="shared" si="278"/>
        <v>155.23827397260274</v>
      </c>
      <c r="S2985" t="str">
        <f t="shared" si="279"/>
        <v>theater</v>
      </c>
      <c r="T2985" t="str">
        <f t="shared" si="280"/>
        <v>spaces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12">
        <f t="shared" si="277"/>
        <v>42576.070381944439</v>
      </c>
      <c r="Q2986" s="12">
        <f t="shared" si="281"/>
        <v>42606.070381944439</v>
      </c>
      <c r="R2986" s="11">
        <f t="shared" si="278"/>
        <v>115.08256880733946</v>
      </c>
      <c r="S2986" t="str">
        <f t="shared" si="279"/>
        <v>theater</v>
      </c>
      <c r="T2986" t="str">
        <f t="shared" si="280"/>
        <v>spaces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12">
        <f t="shared" si="277"/>
        <v>42654.765370370362</v>
      </c>
      <c r="Q2987" s="12">
        <f t="shared" si="281"/>
        <v>42673.958333333336</v>
      </c>
      <c r="R2987" s="11">
        <f t="shared" si="278"/>
        <v>109.5945945945946</v>
      </c>
      <c r="S2987" t="str">
        <f t="shared" si="279"/>
        <v>theater</v>
      </c>
      <c r="T2987" t="str">
        <f t="shared" si="280"/>
        <v>spaces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12">
        <f t="shared" si="277"/>
        <v>42431.29173611111</v>
      </c>
      <c r="Q2988" s="12">
        <f t="shared" si="281"/>
        <v>42491.250069444439</v>
      </c>
      <c r="R2988" s="11">
        <f t="shared" si="278"/>
        <v>45.214285714285715</v>
      </c>
      <c r="S2988" t="str">
        <f t="shared" si="279"/>
        <v>theater</v>
      </c>
      <c r="T2988" t="str">
        <f t="shared" si="280"/>
        <v>spaces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12">
        <f t="shared" si="277"/>
        <v>42627.098969907405</v>
      </c>
      <c r="Q2989" s="12">
        <f t="shared" si="281"/>
        <v>42655.791666666664</v>
      </c>
      <c r="R2989" s="11">
        <f t="shared" si="278"/>
        <v>104.15169811320754</v>
      </c>
      <c r="S2989" t="str">
        <f t="shared" si="279"/>
        <v>theater</v>
      </c>
      <c r="T2989" t="str">
        <f t="shared" si="280"/>
        <v>spaces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12">
        <f t="shared" si="277"/>
        <v>42511.153715277782</v>
      </c>
      <c r="Q2990" s="12">
        <f t="shared" si="281"/>
        <v>42541.153715277782</v>
      </c>
      <c r="R2990" s="11">
        <f t="shared" si="278"/>
        <v>35.714285714285715</v>
      </c>
      <c r="S2990" t="str">
        <f t="shared" si="279"/>
        <v>theater</v>
      </c>
      <c r="T2990" t="str">
        <f t="shared" si="280"/>
        <v>spaces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12">
        <f t="shared" si="277"/>
        <v>42336.812060185184</v>
      </c>
      <c r="Q2991" s="12">
        <f t="shared" si="281"/>
        <v>42358.999305555553</v>
      </c>
      <c r="R2991" s="11">
        <f t="shared" si="278"/>
        <v>96.997252747252745</v>
      </c>
      <c r="S2991" t="str">
        <f t="shared" si="279"/>
        <v>theater</v>
      </c>
      <c r="T2991" t="str">
        <f t="shared" si="280"/>
        <v>spaces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12">
        <f t="shared" si="277"/>
        <v>42341.365972222215</v>
      </c>
      <c r="Q2992" s="12">
        <f t="shared" si="281"/>
        <v>42376.365972222215</v>
      </c>
      <c r="R2992" s="11">
        <f t="shared" si="278"/>
        <v>370.37037037037038</v>
      </c>
      <c r="S2992" t="str">
        <f t="shared" si="279"/>
        <v>theater</v>
      </c>
      <c r="T2992" t="str">
        <f t="shared" si="280"/>
        <v>spaces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12">
        <f t="shared" si="277"/>
        <v>42740.628819444442</v>
      </c>
      <c r="Q2993" s="12">
        <f t="shared" si="281"/>
        <v>42762.628819444442</v>
      </c>
      <c r="R2993" s="11">
        <f t="shared" si="278"/>
        <v>94.408602150537632</v>
      </c>
      <c r="S2993" t="str">
        <f t="shared" si="279"/>
        <v>theater</v>
      </c>
      <c r="T2993" t="str">
        <f t="shared" si="280"/>
        <v>spaces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12">
        <f t="shared" si="277"/>
        <v>42622.559143518512</v>
      </c>
      <c r="Q2994" s="12">
        <f t="shared" si="281"/>
        <v>42652.559143518512</v>
      </c>
      <c r="R2994" s="11">
        <f t="shared" si="278"/>
        <v>48.984375</v>
      </c>
      <c r="S2994" t="str">
        <f t="shared" si="279"/>
        <v>theater</v>
      </c>
      <c r="T2994" t="str">
        <f t="shared" si="280"/>
        <v>spaces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12">
        <f t="shared" si="277"/>
        <v>42390.63040509259</v>
      </c>
      <c r="Q2995" s="12">
        <f t="shared" si="281"/>
        <v>42420.63040509259</v>
      </c>
      <c r="R2995" s="11">
        <f t="shared" si="278"/>
        <v>45.590909090909093</v>
      </c>
      <c r="S2995" t="str">
        <f t="shared" si="279"/>
        <v>theater</v>
      </c>
      <c r="T2995" t="str">
        <f t="shared" si="280"/>
        <v>spaces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12">
        <f t="shared" si="277"/>
        <v>41885.270509259259</v>
      </c>
      <c r="Q2996" s="12">
        <f t="shared" si="281"/>
        <v>41915.270509259259</v>
      </c>
      <c r="R2996" s="11">
        <f t="shared" si="278"/>
        <v>23.275254237288134</v>
      </c>
      <c r="S2996" t="str">
        <f t="shared" si="279"/>
        <v>theater</v>
      </c>
      <c r="T2996" t="str">
        <f t="shared" si="280"/>
        <v>spaces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12">
        <f t="shared" si="277"/>
        <v>42724.456840277773</v>
      </c>
      <c r="Q2997" s="12">
        <f t="shared" si="281"/>
        <v>42754.456840277773</v>
      </c>
      <c r="R2997" s="11">
        <f t="shared" si="278"/>
        <v>63.2289156626506</v>
      </c>
      <c r="S2997" t="str">
        <f t="shared" si="279"/>
        <v>theater</v>
      </c>
      <c r="T2997" t="str">
        <f t="shared" si="280"/>
        <v>spaces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12">
        <f t="shared" si="277"/>
        <v>42090.70416666667</v>
      </c>
      <c r="Q2998" s="12">
        <f t="shared" si="281"/>
        <v>42150.70416666667</v>
      </c>
      <c r="R2998" s="11">
        <f t="shared" si="278"/>
        <v>153.5204081632653</v>
      </c>
      <c r="S2998" t="str">
        <f t="shared" si="279"/>
        <v>theater</v>
      </c>
      <c r="T2998" t="str">
        <f t="shared" si="280"/>
        <v>spaces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12">
        <f t="shared" si="277"/>
        <v>42775.525381944441</v>
      </c>
      <c r="Q2999" s="12">
        <f t="shared" si="281"/>
        <v>42792.999305555553</v>
      </c>
      <c r="R2999" s="11">
        <f t="shared" si="278"/>
        <v>90.2</v>
      </c>
      <c r="S2999" t="str">
        <f t="shared" si="279"/>
        <v>theater</v>
      </c>
      <c r="T2999" t="str">
        <f t="shared" si="280"/>
        <v>spaces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12">
        <f t="shared" si="277"/>
        <v>41777.985289351847</v>
      </c>
      <c r="Q3000" s="12">
        <f t="shared" si="281"/>
        <v>41805.975694444445</v>
      </c>
      <c r="R3000" s="11">
        <f t="shared" si="278"/>
        <v>118.97113163972287</v>
      </c>
      <c r="S3000" t="str">
        <f t="shared" si="279"/>
        <v>theater</v>
      </c>
      <c r="T3000" t="str">
        <f t="shared" si="280"/>
        <v>spaces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12">
        <f t="shared" si="277"/>
        <v>42780.531944444439</v>
      </c>
      <c r="Q3001" s="12">
        <f t="shared" si="281"/>
        <v>42794.874999999993</v>
      </c>
      <c r="R3001" s="11">
        <f t="shared" si="278"/>
        <v>80.25</v>
      </c>
      <c r="S3001" t="str">
        <f t="shared" si="279"/>
        <v>theater</v>
      </c>
      <c r="T3001" t="str">
        <f t="shared" si="280"/>
        <v>spaces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12">
        <f t="shared" si="277"/>
        <v>42752.61886574074</v>
      </c>
      <c r="Q3002" s="12">
        <f t="shared" si="281"/>
        <v>42766.541666666664</v>
      </c>
      <c r="R3002" s="11">
        <f t="shared" si="278"/>
        <v>62.5</v>
      </c>
      <c r="S3002" t="str">
        <f t="shared" si="279"/>
        <v>theater</v>
      </c>
      <c r="T3002" t="str">
        <f t="shared" si="280"/>
        <v>spaces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12">
        <f t="shared" si="277"/>
        <v>42534.687291666669</v>
      </c>
      <c r="Q3003" s="12">
        <f t="shared" si="281"/>
        <v>42564.687291666669</v>
      </c>
      <c r="R3003" s="11">
        <f t="shared" si="278"/>
        <v>131.37719999999999</v>
      </c>
      <c r="S3003" t="str">
        <f t="shared" si="279"/>
        <v>theater</v>
      </c>
      <c r="T3003" t="str">
        <f t="shared" si="280"/>
        <v>spaces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12">
        <f t="shared" si="277"/>
        <v>41239.627916666665</v>
      </c>
      <c r="Q3004" s="12">
        <f t="shared" si="281"/>
        <v>41269.627916666665</v>
      </c>
      <c r="R3004" s="11">
        <f t="shared" si="278"/>
        <v>73.032980769230775</v>
      </c>
      <c r="S3004" t="str">
        <f t="shared" si="279"/>
        <v>theater</v>
      </c>
      <c r="T3004" t="str">
        <f t="shared" si="280"/>
        <v>spaces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12">
        <f t="shared" si="277"/>
        <v>42398.640925925924</v>
      </c>
      <c r="Q3005" s="12">
        <f t="shared" si="281"/>
        <v>42430.040972222218</v>
      </c>
      <c r="R3005" s="11">
        <f t="shared" si="278"/>
        <v>178.52941176470588</v>
      </c>
      <c r="S3005" t="str">
        <f t="shared" si="279"/>
        <v>theater</v>
      </c>
      <c r="T3005" t="str">
        <f t="shared" si="280"/>
        <v>spaces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12">
        <f t="shared" si="277"/>
        <v>41928.672731481478</v>
      </c>
      <c r="Q3006" s="12">
        <f t="shared" si="281"/>
        <v>41958.714398148142</v>
      </c>
      <c r="R3006" s="11">
        <f t="shared" si="278"/>
        <v>162.90974729241879</v>
      </c>
      <c r="S3006" t="str">
        <f t="shared" si="279"/>
        <v>theater</v>
      </c>
      <c r="T3006" t="str">
        <f t="shared" si="280"/>
        <v>spaces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12">
        <f t="shared" si="277"/>
        <v>41888.466493055552</v>
      </c>
      <c r="Q3007" s="12">
        <f t="shared" si="281"/>
        <v>41918.466493055552</v>
      </c>
      <c r="R3007" s="11">
        <f t="shared" si="278"/>
        <v>108.24237288135593</v>
      </c>
      <c r="S3007" t="str">
        <f t="shared" si="279"/>
        <v>theater</v>
      </c>
      <c r="T3007" t="str">
        <f t="shared" si="280"/>
        <v>spaces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12">
        <f t="shared" si="277"/>
        <v>41957.548506944448</v>
      </c>
      <c r="Q3008" s="12">
        <f t="shared" si="281"/>
        <v>41987.548506944448</v>
      </c>
      <c r="R3008" s="11">
        <f t="shared" si="278"/>
        <v>88.865979381443296</v>
      </c>
      <c r="S3008" t="str">
        <f t="shared" si="279"/>
        <v>theater</v>
      </c>
      <c r="T3008" t="str">
        <f t="shared" si="280"/>
        <v>spaces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12">
        <f t="shared" si="277"/>
        <v>42098.007905092592</v>
      </c>
      <c r="Q3009" s="12">
        <f t="shared" si="281"/>
        <v>42119.007905092592</v>
      </c>
      <c r="R3009" s="11">
        <f t="shared" si="278"/>
        <v>54</v>
      </c>
      <c r="S3009" t="str">
        <f t="shared" si="279"/>
        <v>theater</v>
      </c>
      <c r="T3009" t="str">
        <f t="shared" si="280"/>
        <v>spaces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12">
        <f t="shared" si="277"/>
        <v>42360.003692129627</v>
      </c>
      <c r="Q3010" s="12">
        <f t="shared" si="281"/>
        <v>42390.003692129627</v>
      </c>
      <c r="R3010" s="11">
        <f t="shared" si="278"/>
        <v>116.73076923076923</v>
      </c>
      <c r="S3010" t="str">
        <f t="shared" si="279"/>
        <v>theater</v>
      </c>
      <c r="T3010" t="str">
        <f t="shared" si="280"/>
        <v>spaces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((E3011/D3011)*100)</f>
        <v>119.756</v>
      </c>
      <c r="P3011" s="12">
        <f t="shared" ref="P3011:P3074" si="283">(((J3011/60)/60)/24)+DATE(1970,1,1)+(-5/24)</f>
        <v>41939.361574074072</v>
      </c>
      <c r="Q3011" s="12">
        <f t="shared" si="281"/>
        <v>41969.403240740743</v>
      </c>
      <c r="R3011" s="11">
        <f t="shared" ref="R3011:R3074" si="284">IFERROR(E3011/L3011,0)</f>
        <v>233.8984375</v>
      </c>
      <c r="S3011" t="str">
        <f t="shared" ref="S3011:S3074" si="285">LEFT(N3011, SEARCH("/",N3011,1)-1)</f>
        <v>theater</v>
      </c>
      <c r="T3011" t="str">
        <f t="shared" ref="T3011:T3074" si="286">RIGHT(N3011,LEN(N3011)-SEARCH("/",N3011))</f>
        <v>spaces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12">
        <f t="shared" si="283"/>
        <v>41996.624062499999</v>
      </c>
      <c r="Q3012" s="12">
        <f t="shared" ref="Q3012:Q3075" si="287">(((I3012/60)/60)/24)+DATE(1970,1,1)+(-5/24)</f>
        <v>42056.624062499999</v>
      </c>
      <c r="R3012" s="11">
        <f t="shared" si="284"/>
        <v>158</v>
      </c>
      <c r="S3012" t="str">
        <f t="shared" si="285"/>
        <v>theater</v>
      </c>
      <c r="T3012" t="str">
        <f t="shared" si="286"/>
        <v>spaces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12">
        <f t="shared" si="283"/>
        <v>42334.260601851849</v>
      </c>
      <c r="Q3013" s="12">
        <f t="shared" si="287"/>
        <v>42361.749305555553</v>
      </c>
      <c r="R3013" s="11">
        <f t="shared" si="284"/>
        <v>14.84</v>
      </c>
      <c r="S3013" t="str">
        <f t="shared" si="285"/>
        <v>theater</v>
      </c>
      <c r="T3013" t="str">
        <f t="shared" si="286"/>
        <v>spaces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12">
        <f t="shared" si="283"/>
        <v>42024.494560185187</v>
      </c>
      <c r="Q3014" s="12">
        <f t="shared" si="287"/>
        <v>42045.494560185187</v>
      </c>
      <c r="R3014" s="11">
        <f t="shared" si="284"/>
        <v>85.181818181818187</v>
      </c>
      <c r="S3014" t="str">
        <f t="shared" si="285"/>
        <v>theater</v>
      </c>
      <c r="T3014" t="str">
        <f t="shared" si="286"/>
        <v>spaces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12">
        <f t="shared" si="283"/>
        <v>42146.627881944441</v>
      </c>
      <c r="Q3015" s="12">
        <f t="shared" si="287"/>
        <v>42176.627881944441</v>
      </c>
      <c r="R3015" s="11">
        <f t="shared" si="284"/>
        <v>146.69158878504672</v>
      </c>
      <c r="S3015" t="str">
        <f t="shared" si="285"/>
        <v>theater</v>
      </c>
      <c r="T3015" t="str">
        <f t="shared" si="286"/>
        <v>spaces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12">
        <f t="shared" si="283"/>
        <v>41919.915277777778</v>
      </c>
      <c r="Q3016" s="12">
        <f t="shared" si="287"/>
        <v>41948</v>
      </c>
      <c r="R3016" s="11">
        <f t="shared" si="284"/>
        <v>50.764811490125673</v>
      </c>
      <c r="S3016" t="str">
        <f t="shared" si="285"/>
        <v>theater</v>
      </c>
      <c r="T3016" t="str">
        <f t="shared" si="286"/>
        <v>spaces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12">
        <f t="shared" si="283"/>
        <v>41785.518958333334</v>
      </c>
      <c r="Q3017" s="12">
        <f t="shared" si="287"/>
        <v>41800.958333333328</v>
      </c>
      <c r="R3017" s="11">
        <f t="shared" si="284"/>
        <v>87.7</v>
      </c>
      <c r="S3017" t="str">
        <f t="shared" si="285"/>
        <v>theater</v>
      </c>
      <c r="T3017" t="str">
        <f t="shared" si="286"/>
        <v>spaces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12">
        <f t="shared" si="283"/>
        <v>41778.339722222219</v>
      </c>
      <c r="Q3018" s="12">
        <f t="shared" si="287"/>
        <v>41838.339722222219</v>
      </c>
      <c r="R3018" s="11">
        <f t="shared" si="284"/>
        <v>242.27777777777777</v>
      </c>
      <c r="S3018" t="str">
        <f t="shared" si="285"/>
        <v>theater</v>
      </c>
      <c r="T3018" t="str">
        <f t="shared" si="286"/>
        <v>spaces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12">
        <f t="shared" si="283"/>
        <v>41841.641701388886</v>
      </c>
      <c r="Q3019" s="12">
        <f t="shared" si="287"/>
        <v>41871.641701388886</v>
      </c>
      <c r="R3019" s="11">
        <f t="shared" si="284"/>
        <v>146.44654088050314</v>
      </c>
      <c r="S3019" t="str">
        <f t="shared" si="285"/>
        <v>theater</v>
      </c>
      <c r="T3019" t="str">
        <f t="shared" si="286"/>
        <v>spaces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12">
        <f t="shared" si="283"/>
        <v>42163.090000000004</v>
      </c>
      <c r="Q3020" s="12">
        <f t="shared" si="287"/>
        <v>42205.708333333336</v>
      </c>
      <c r="R3020" s="11">
        <f t="shared" si="284"/>
        <v>103.17073170731707</v>
      </c>
      <c r="S3020" t="str">
        <f t="shared" si="285"/>
        <v>theater</v>
      </c>
      <c r="T3020" t="str">
        <f t="shared" si="286"/>
        <v>spaces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12">
        <f t="shared" si="283"/>
        <v>41758.625231481477</v>
      </c>
      <c r="Q3021" s="12">
        <f t="shared" si="287"/>
        <v>41785.916666666664</v>
      </c>
      <c r="R3021" s="11">
        <f t="shared" si="284"/>
        <v>80.464601769911511</v>
      </c>
      <c r="S3021" t="str">
        <f t="shared" si="285"/>
        <v>theater</v>
      </c>
      <c r="T3021" t="str">
        <f t="shared" si="286"/>
        <v>spaces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12">
        <f t="shared" si="283"/>
        <v>42170.638113425921</v>
      </c>
      <c r="Q3022" s="12">
        <f t="shared" si="287"/>
        <v>42230.638113425921</v>
      </c>
      <c r="R3022" s="11">
        <f t="shared" si="284"/>
        <v>234.66666666666666</v>
      </c>
      <c r="S3022" t="str">
        <f t="shared" si="285"/>
        <v>theater</v>
      </c>
      <c r="T3022" t="str">
        <f t="shared" si="286"/>
        <v>spaces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12">
        <f t="shared" si="283"/>
        <v>42660.410520833328</v>
      </c>
      <c r="Q3023" s="12">
        <f t="shared" si="287"/>
        <v>42696.040972222218</v>
      </c>
      <c r="R3023" s="11">
        <f t="shared" si="284"/>
        <v>50.689320388349515</v>
      </c>
      <c r="S3023" t="str">
        <f t="shared" si="285"/>
        <v>theater</v>
      </c>
      <c r="T3023" t="str">
        <f t="shared" si="286"/>
        <v>spaces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12">
        <f t="shared" si="283"/>
        <v>42564.745474537034</v>
      </c>
      <c r="Q3024" s="12">
        <f t="shared" si="287"/>
        <v>42609.745474537034</v>
      </c>
      <c r="R3024" s="11">
        <f t="shared" si="284"/>
        <v>162.70967741935485</v>
      </c>
      <c r="S3024" t="str">
        <f t="shared" si="285"/>
        <v>theater</v>
      </c>
      <c r="T3024" t="str">
        <f t="shared" si="286"/>
        <v>spaces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12">
        <f t="shared" si="283"/>
        <v>42121.46743055556</v>
      </c>
      <c r="Q3025" s="12">
        <f t="shared" si="287"/>
        <v>42166.46743055556</v>
      </c>
      <c r="R3025" s="11">
        <f t="shared" si="284"/>
        <v>120.16666666666667</v>
      </c>
      <c r="S3025" t="str">
        <f t="shared" si="285"/>
        <v>theater</v>
      </c>
      <c r="T3025" t="str">
        <f t="shared" si="286"/>
        <v>spaces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12">
        <f t="shared" si="283"/>
        <v>41158.785590277774</v>
      </c>
      <c r="Q3026" s="12">
        <f t="shared" si="287"/>
        <v>41188.785590277774</v>
      </c>
      <c r="R3026" s="11">
        <f t="shared" si="284"/>
        <v>67.697802197802204</v>
      </c>
      <c r="S3026" t="str">
        <f t="shared" si="285"/>
        <v>theater</v>
      </c>
      <c r="T3026" t="str">
        <f t="shared" si="286"/>
        <v>spaces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12">
        <f t="shared" si="283"/>
        <v>41761.301076388889</v>
      </c>
      <c r="Q3027" s="12">
        <f t="shared" si="287"/>
        <v>41789.458333333328</v>
      </c>
      <c r="R3027" s="11">
        <f t="shared" si="284"/>
        <v>52.103448275862071</v>
      </c>
      <c r="S3027" t="str">
        <f t="shared" si="285"/>
        <v>theater</v>
      </c>
      <c r="T3027" t="str">
        <f t="shared" si="286"/>
        <v>spaces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12">
        <f t="shared" si="283"/>
        <v>42783.251064814809</v>
      </c>
      <c r="Q3028" s="12">
        <f t="shared" si="287"/>
        <v>42797.251064814809</v>
      </c>
      <c r="R3028" s="11">
        <f t="shared" si="284"/>
        <v>51.6</v>
      </c>
      <c r="S3028" t="str">
        <f t="shared" si="285"/>
        <v>theater</v>
      </c>
      <c r="T3028" t="str">
        <f t="shared" si="286"/>
        <v>spaces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12">
        <f t="shared" si="283"/>
        <v>42053.49596064815</v>
      </c>
      <c r="Q3029" s="12">
        <f t="shared" si="287"/>
        <v>42083.454293981478</v>
      </c>
      <c r="R3029" s="11">
        <f t="shared" si="284"/>
        <v>164.3</v>
      </c>
      <c r="S3029" t="str">
        <f t="shared" si="285"/>
        <v>theater</v>
      </c>
      <c r="T3029" t="str">
        <f t="shared" si="286"/>
        <v>spaces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12">
        <f t="shared" si="283"/>
        <v>42567.055844907409</v>
      </c>
      <c r="Q3030" s="12">
        <f t="shared" si="287"/>
        <v>42597.055844907409</v>
      </c>
      <c r="R3030" s="11">
        <f t="shared" si="284"/>
        <v>84.858585858585855</v>
      </c>
      <c r="S3030" t="str">
        <f t="shared" si="285"/>
        <v>theater</v>
      </c>
      <c r="T3030" t="str">
        <f t="shared" si="286"/>
        <v>spaces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12">
        <f t="shared" si="283"/>
        <v>41932.500543981478</v>
      </c>
      <c r="Q3031" s="12">
        <f t="shared" si="287"/>
        <v>41960.982638888883</v>
      </c>
      <c r="R3031" s="11">
        <f t="shared" si="284"/>
        <v>94.548850574712645</v>
      </c>
      <c r="S3031" t="str">
        <f t="shared" si="285"/>
        <v>theater</v>
      </c>
      <c r="T3031" t="str">
        <f t="shared" si="286"/>
        <v>spaces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12">
        <f t="shared" si="283"/>
        <v>42233.5390162037</v>
      </c>
      <c r="Q3032" s="12">
        <f t="shared" si="287"/>
        <v>42263.5390162037</v>
      </c>
      <c r="R3032" s="11">
        <f t="shared" si="284"/>
        <v>45.536585365853661</v>
      </c>
      <c r="S3032" t="str">
        <f t="shared" si="285"/>
        <v>theater</v>
      </c>
      <c r="T3032" t="str">
        <f t="shared" si="286"/>
        <v>spaces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12">
        <f t="shared" si="283"/>
        <v>42597.674155092587</v>
      </c>
      <c r="Q3033" s="12">
        <f t="shared" si="287"/>
        <v>42657.674155092587</v>
      </c>
      <c r="R3033" s="11">
        <f t="shared" si="284"/>
        <v>51.724137931034484</v>
      </c>
      <c r="S3033" t="str">
        <f t="shared" si="285"/>
        <v>theater</v>
      </c>
      <c r="T3033" t="str">
        <f t="shared" si="286"/>
        <v>spaces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12">
        <f t="shared" si="283"/>
        <v>42227.836331018516</v>
      </c>
      <c r="Q3034" s="12">
        <f t="shared" si="287"/>
        <v>42257.836331018516</v>
      </c>
      <c r="R3034" s="11">
        <f t="shared" si="284"/>
        <v>50.88</v>
      </c>
      <c r="S3034" t="str">
        <f t="shared" si="285"/>
        <v>theater</v>
      </c>
      <c r="T3034" t="str">
        <f t="shared" si="286"/>
        <v>spaces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12">
        <f t="shared" si="283"/>
        <v>42569.901909722219</v>
      </c>
      <c r="Q3035" s="12">
        <f t="shared" si="287"/>
        <v>42599.901909722219</v>
      </c>
      <c r="R3035" s="11">
        <f t="shared" si="284"/>
        <v>191.13043478260869</v>
      </c>
      <c r="S3035" t="str">
        <f t="shared" si="285"/>
        <v>theater</v>
      </c>
      <c r="T3035" t="str">
        <f t="shared" si="286"/>
        <v>spaces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12">
        <f t="shared" si="283"/>
        <v>42644.327025462961</v>
      </c>
      <c r="Q3036" s="12">
        <f t="shared" si="287"/>
        <v>42674.957638888889</v>
      </c>
      <c r="R3036" s="11">
        <f t="shared" si="284"/>
        <v>89.314285714285717</v>
      </c>
      <c r="S3036" t="str">
        <f t="shared" si="285"/>
        <v>theater</v>
      </c>
      <c r="T3036" t="str">
        <f t="shared" si="286"/>
        <v>spaces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12">
        <f t="shared" si="283"/>
        <v>41368.351956018516</v>
      </c>
      <c r="Q3037" s="12">
        <f t="shared" si="287"/>
        <v>41398.351956018516</v>
      </c>
      <c r="R3037" s="11">
        <f t="shared" si="284"/>
        <v>88.588631921824103</v>
      </c>
      <c r="S3037" t="str">
        <f t="shared" si="285"/>
        <v>theater</v>
      </c>
      <c r="T3037" t="str">
        <f t="shared" si="286"/>
        <v>spaces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12">
        <f t="shared" si="283"/>
        <v>41466.576898148145</v>
      </c>
      <c r="Q3038" s="12">
        <f t="shared" si="287"/>
        <v>41502.290972222218</v>
      </c>
      <c r="R3038" s="11">
        <f t="shared" si="284"/>
        <v>96.300911854103347</v>
      </c>
      <c r="S3038" t="str">
        <f t="shared" si="285"/>
        <v>theater</v>
      </c>
      <c r="T3038" t="str">
        <f t="shared" si="286"/>
        <v>spaces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12">
        <f t="shared" si="283"/>
        <v>40378.684872685182</v>
      </c>
      <c r="Q3039" s="12">
        <f t="shared" si="287"/>
        <v>40452.999305555553</v>
      </c>
      <c r="R3039" s="11">
        <f t="shared" si="284"/>
        <v>33.3125</v>
      </c>
      <c r="S3039" t="str">
        <f t="shared" si="285"/>
        <v>theater</v>
      </c>
      <c r="T3039" t="str">
        <f t="shared" si="286"/>
        <v>spaces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12">
        <f t="shared" si="283"/>
        <v>42373.043946759259</v>
      </c>
      <c r="Q3040" s="12">
        <f t="shared" si="287"/>
        <v>42433.043946759259</v>
      </c>
      <c r="R3040" s="11">
        <f t="shared" si="284"/>
        <v>37.222222222222221</v>
      </c>
      <c r="S3040" t="str">
        <f t="shared" si="285"/>
        <v>theater</v>
      </c>
      <c r="T3040" t="str">
        <f t="shared" si="286"/>
        <v>spaces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12">
        <f t="shared" si="283"/>
        <v>41610.586087962962</v>
      </c>
      <c r="Q3041" s="12">
        <f t="shared" si="287"/>
        <v>41637.124305555553</v>
      </c>
      <c r="R3041" s="11">
        <f t="shared" si="284"/>
        <v>92.130423728813554</v>
      </c>
      <c r="S3041" t="str">
        <f t="shared" si="285"/>
        <v>theater</v>
      </c>
      <c r="T3041" t="str">
        <f t="shared" si="286"/>
        <v>spaces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12">
        <f t="shared" si="283"/>
        <v>42177.583576388883</v>
      </c>
      <c r="Q3042" s="12">
        <f t="shared" si="287"/>
        <v>42181.749999999993</v>
      </c>
      <c r="R3042" s="11">
        <f t="shared" si="284"/>
        <v>76.785714285714292</v>
      </c>
      <c r="S3042" t="str">
        <f t="shared" si="285"/>
        <v>theater</v>
      </c>
      <c r="T3042" t="str">
        <f t="shared" si="286"/>
        <v>spaces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12">
        <f t="shared" si="283"/>
        <v>42359.660277777781</v>
      </c>
      <c r="Q3043" s="12">
        <f t="shared" si="287"/>
        <v>42389.660277777781</v>
      </c>
      <c r="R3043" s="11">
        <f t="shared" si="284"/>
        <v>96.526315789473685</v>
      </c>
      <c r="S3043" t="str">
        <f t="shared" si="285"/>
        <v>theater</v>
      </c>
      <c r="T3043" t="str">
        <f t="shared" si="286"/>
        <v>spaces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12">
        <f t="shared" si="283"/>
        <v>42253.479710648149</v>
      </c>
      <c r="Q3044" s="12">
        <f t="shared" si="287"/>
        <v>42283.479710648149</v>
      </c>
      <c r="R3044" s="11">
        <f t="shared" si="284"/>
        <v>51.891891891891895</v>
      </c>
      <c r="S3044" t="str">
        <f t="shared" si="285"/>
        <v>theater</v>
      </c>
      <c r="T3044" t="str">
        <f t="shared" si="286"/>
        <v>spaces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12">
        <f t="shared" si="283"/>
        <v>42082.862256944441</v>
      </c>
      <c r="Q3045" s="12">
        <f t="shared" si="287"/>
        <v>42109.909722222219</v>
      </c>
      <c r="R3045" s="11">
        <f t="shared" si="284"/>
        <v>128.9140625</v>
      </c>
      <c r="S3045" t="str">
        <f t="shared" si="285"/>
        <v>theater</v>
      </c>
      <c r="T3045" t="str">
        <f t="shared" si="286"/>
        <v>spaces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12">
        <f t="shared" si="283"/>
        <v>42387.518495370365</v>
      </c>
      <c r="Q3046" s="12">
        <f t="shared" si="287"/>
        <v>42402.518495370365</v>
      </c>
      <c r="R3046" s="11">
        <f t="shared" si="284"/>
        <v>84.108974358974365</v>
      </c>
      <c r="S3046" t="str">
        <f t="shared" si="285"/>
        <v>theater</v>
      </c>
      <c r="T3046" t="str">
        <f t="shared" si="286"/>
        <v>spaces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12">
        <f t="shared" si="283"/>
        <v>41842.947395833333</v>
      </c>
      <c r="Q3047" s="12">
        <f t="shared" si="287"/>
        <v>41872.947395833333</v>
      </c>
      <c r="R3047" s="11">
        <f t="shared" si="284"/>
        <v>82.941562500000003</v>
      </c>
      <c r="S3047" t="str">
        <f t="shared" si="285"/>
        <v>theater</v>
      </c>
      <c r="T3047" t="str">
        <f t="shared" si="286"/>
        <v>spaces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12">
        <f t="shared" si="283"/>
        <v>41862.59474537037</v>
      </c>
      <c r="Q3048" s="12">
        <f t="shared" si="287"/>
        <v>41891.994444444441</v>
      </c>
      <c r="R3048" s="11">
        <f t="shared" si="284"/>
        <v>259.94827586206895</v>
      </c>
      <c r="S3048" t="str">
        <f t="shared" si="285"/>
        <v>theater</v>
      </c>
      <c r="T3048" t="str">
        <f t="shared" si="286"/>
        <v>spaces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12">
        <f t="shared" si="283"/>
        <v>42443.780717592592</v>
      </c>
      <c r="Q3049" s="12">
        <f t="shared" si="287"/>
        <v>42487.344444444439</v>
      </c>
      <c r="R3049" s="11">
        <f t="shared" si="284"/>
        <v>37.25</v>
      </c>
      <c r="S3049" t="str">
        <f t="shared" si="285"/>
        <v>theater</v>
      </c>
      <c r="T3049" t="str">
        <f t="shared" si="286"/>
        <v>spaces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12">
        <f t="shared" si="283"/>
        <v>41975.692847222213</v>
      </c>
      <c r="Q3050" s="12">
        <f t="shared" si="287"/>
        <v>42004.681944444441</v>
      </c>
      <c r="R3050" s="11">
        <f t="shared" si="284"/>
        <v>177.02127659574469</v>
      </c>
      <c r="S3050" t="str">
        <f t="shared" si="285"/>
        <v>theater</v>
      </c>
      <c r="T3050" t="str">
        <f t="shared" si="286"/>
        <v>spaces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12">
        <f t="shared" si="283"/>
        <v>42138.806192129625</v>
      </c>
      <c r="Q3051" s="12">
        <f t="shared" si="287"/>
        <v>42168.806192129625</v>
      </c>
      <c r="R3051" s="11">
        <f t="shared" si="284"/>
        <v>74.074074074074076</v>
      </c>
      <c r="S3051" t="str">
        <f t="shared" si="285"/>
        <v>theater</v>
      </c>
      <c r="T3051" t="str">
        <f t="shared" si="286"/>
        <v>spaces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12">
        <f t="shared" si="283"/>
        <v>42464.960185185184</v>
      </c>
      <c r="Q3052" s="12">
        <f t="shared" si="287"/>
        <v>42494.960185185184</v>
      </c>
      <c r="R3052" s="11">
        <f t="shared" si="284"/>
        <v>70.666666666666671</v>
      </c>
      <c r="S3052" t="str">
        <f t="shared" si="285"/>
        <v>theater</v>
      </c>
      <c r="T3052" t="str">
        <f t="shared" si="286"/>
        <v>spaces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12">
        <f t="shared" si="283"/>
        <v>42744.207696759251</v>
      </c>
      <c r="Q3053" s="12">
        <f t="shared" si="287"/>
        <v>42774.207696759251</v>
      </c>
      <c r="R3053" s="11">
        <f t="shared" si="284"/>
        <v>23.62857142857143</v>
      </c>
      <c r="S3053" t="str">
        <f t="shared" si="285"/>
        <v>theater</v>
      </c>
      <c r="T3053" t="str">
        <f t="shared" si="286"/>
        <v>spaces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12">
        <f t="shared" si="283"/>
        <v>42122.461736111109</v>
      </c>
      <c r="Q3054" s="12">
        <f t="shared" si="287"/>
        <v>42152.457638888889</v>
      </c>
      <c r="R3054" s="11">
        <f t="shared" si="284"/>
        <v>37.5</v>
      </c>
      <c r="S3054" t="str">
        <f t="shared" si="285"/>
        <v>theater</v>
      </c>
      <c r="T3054" t="str">
        <f t="shared" si="286"/>
        <v>spaces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12">
        <f t="shared" si="283"/>
        <v>41862.553391203699</v>
      </c>
      <c r="Q3055" s="12">
        <f t="shared" si="287"/>
        <v>41913.957638888889</v>
      </c>
      <c r="R3055" s="11">
        <f t="shared" si="284"/>
        <v>13.333333333333334</v>
      </c>
      <c r="S3055" t="str">
        <f t="shared" si="285"/>
        <v>theater</v>
      </c>
      <c r="T3055" t="str">
        <f t="shared" si="286"/>
        <v>spaces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12">
        <f t="shared" si="283"/>
        <v>42027.624467592592</v>
      </c>
      <c r="Q3056" s="12">
        <f t="shared" si="287"/>
        <v>42064.836111111108</v>
      </c>
      <c r="R3056" s="11">
        <f t="shared" si="284"/>
        <v>0</v>
      </c>
      <c r="S3056" t="str">
        <f t="shared" si="285"/>
        <v>theater</v>
      </c>
      <c r="T3056" t="str">
        <f t="shared" si="286"/>
        <v>spaces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12">
        <f t="shared" si="283"/>
        <v>41953.749884259254</v>
      </c>
      <c r="Q3057" s="12">
        <f t="shared" si="287"/>
        <v>42013.749884259254</v>
      </c>
      <c r="R3057" s="11">
        <f t="shared" si="284"/>
        <v>1</v>
      </c>
      <c r="S3057" t="str">
        <f t="shared" si="285"/>
        <v>theater</v>
      </c>
      <c r="T3057" t="str">
        <f t="shared" si="286"/>
        <v>spaces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12">
        <f t="shared" si="283"/>
        <v>41851.428055555552</v>
      </c>
      <c r="Q3058" s="12">
        <f t="shared" si="287"/>
        <v>41911.428055555552</v>
      </c>
      <c r="R3058" s="11">
        <f t="shared" si="284"/>
        <v>0</v>
      </c>
      <c r="S3058" t="str">
        <f t="shared" si="285"/>
        <v>theater</v>
      </c>
      <c r="T3058" t="str">
        <f t="shared" si="286"/>
        <v>spaces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12">
        <f t="shared" si="283"/>
        <v>42433.442256944443</v>
      </c>
      <c r="Q3059" s="12">
        <f t="shared" si="287"/>
        <v>42463.400590277779</v>
      </c>
      <c r="R3059" s="11">
        <f t="shared" si="284"/>
        <v>0</v>
      </c>
      <c r="S3059" t="str">
        <f t="shared" si="285"/>
        <v>theater</v>
      </c>
      <c r="T3059" t="str">
        <f t="shared" si="286"/>
        <v>spaces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12">
        <f t="shared" si="283"/>
        <v>42460.165972222218</v>
      </c>
      <c r="Q3060" s="12">
        <f t="shared" si="287"/>
        <v>42510.165972222218</v>
      </c>
      <c r="R3060" s="11">
        <f t="shared" si="284"/>
        <v>1</v>
      </c>
      <c r="S3060" t="str">
        <f t="shared" si="285"/>
        <v>theater</v>
      </c>
      <c r="T3060" t="str">
        <f t="shared" si="286"/>
        <v>spaces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12">
        <f t="shared" si="283"/>
        <v>41829.727384259255</v>
      </c>
      <c r="Q3061" s="12">
        <f t="shared" si="287"/>
        <v>41859.727384259255</v>
      </c>
      <c r="R3061" s="11">
        <f t="shared" si="284"/>
        <v>41</v>
      </c>
      <c r="S3061" t="str">
        <f t="shared" si="285"/>
        <v>theater</v>
      </c>
      <c r="T3061" t="str">
        <f t="shared" si="286"/>
        <v>spaces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12">
        <f t="shared" si="283"/>
        <v>42245.066365740735</v>
      </c>
      <c r="Q3062" s="12">
        <f t="shared" si="287"/>
        <v>42275.066365740735</v>
      </c>
      <c r="R3062" s="11">
        <f t="shared" si="284"/>
        <v>55.833333333333336</v>
      </c>
      <c r="S3062" t="str">
        <f t="shared" si="285"/>
        <v>theater</v>
      </c>
      <c r="T3062" t="str">
        <f t="shared" si="286"/>
        <v>spaces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12">
        <f t="shared" si="283"/>
        <v>41834.575787037036</v>
      </c>
      <c r="Q3063" s="12">
        <f t="shared" si="287"/>
        <v>41864.575787037036</v>
      </c>
      <c r="R3063" s="11">
        <f t="shared" si="284"/>
        <v>0</v>
      </c>
      <c r="S3063" t="str">
        <f t="shared" si="285"/>
        <v>theater</v>
      </c>
      <c r="T3063" t="str">
        <f t="shared" si="286"/>
        <v>spaces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12">
        <f t="shared" si="283"/>
        <v>42248.3274537037</v>
      </c>
      <c r="Q3064" s="12">
        <f t="shared" si="287"/>
        <v>42277.541666666664</v>
      </c>
      <c r="R3064" s="11">
        <f t="shared" si="284"/>
        <v>99.761194029850742</v>
      </c>
      <c r="S3064" t="str">
        <f t="shared" si="285"/>
        <v>theater</v>
      </c>
      <c r="T3064" t="str">
        <f t="shared" si="286"/>
        <v>spaces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12">
        <f t="shared" si="283"/>
        <v>42630.714560185181</v>
      </c>
      <c r="Q3065" s="12">
        <f t="shared" si="287"/>
        <v>42665.714560185181</v>
      </c>
      <c r="R3065" s="11">
        <f t="shared" si="284"/>
        <v>25.521739130434781</v>
      </c>
      <c r="S3065" t="str">
        <f t="shared" si="285"/>
        <v>theater</v>
      </c>
      <c r="T3065" t="str">
        <f t="shared" si="286"/>
        <v>spaces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12">
        <f t="shared" si="283"/>
        <v>42298.9218287037</v>
      </c>
      <c r="Q3066" s="12">
        <f t="shared" si="287"/>
        <v>42330.082638888889</v>
      </c>
      <c r="R3066" s="11">
        <f t="shared" si="284"/>
        <v>117.65277777777777</v>
      </c>
      <c r="S3066" t="str">
        <f t="shared" si="285"/>
        <v>theater</v>
      </c>
      <c r="T3066" t="str">
        <f t="shared" si="286"/>
        <v>spaces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12">
        <f t="shared" si="283"/>
        <v>41824.846898148149</v>
      </c>
      <c r="Q3067" s="12">
        <f t="shared" si="287"/>
        <v>41849.846898148149</v>
      </c>
      <c r="R3067" s="11">
        <f t="shared" si="284"/>
        <v>5</v>
      </c>
      <c r="S3067" t="str">
        <f t="shared" si="285"/>
        <v>theater</v>
      </c>
      <c r="T3067" t="str">
        <f t="shared" si="286"/>
        <v>spaces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12">
        <f t="shared" si="283"/>
        <v>42531.020104166666</v>
      </c>
      <c r="Q3068" s="12">
        <f t="shared" si="287"/>
        <v>42561.020104166666</v>
      </c>
      <c r="R3068" s="11">
        <f t="shared" si="284"/>
        <v>2796.6666666666665</v>
      </c>
      <c r="S3068" t="str">
        <f t="shared" si="285"/>
        <v>theater</v>
      </c>
      <c r="T3068" t="str">
        <f t="shared" si="286"/>
        <v>spaces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12">
        <f t="shared" si="283"/>
        <v>42226.730081018519</v>
      </c>
      <c r="Q3069" s="12">
        <f t="shared" si="287"/>
        <v>42256.730081018519</v>
      </c>
      <c r="R3069" s="11">
        <f t="shared" si="284"/>
        <v>200</v>
      </c>
      <c r="S3069" t="str">
        <f t="shared" si="285"/>
        <v>theater</v>
      </c>
      <c r="T3069" t="str">
        <f t="shared" si="286"/>
        <v>spaces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12">
        <f t="shared" si="283"/>
        <v>42263.483240740738</v>
      </c>
      <c r="Q3070" s="12">
        <f t="shared" si="287"/>
        <v>42293.483240740738</v>
      </c>
      <c r="R3070" s="11">
        <f t="shared" si="284"/>
        <v>87.5</v>
      </c>
      <c r="S3070" t="str">
        <f t="shared" si="285"/>
        <v>theater</v>
      </c>
      <c r="T3070" t="str">
        <f t="shared" si="286"/>
        <v>spaces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12">
        <f t="shared" si="283"/>
        <v>41957.625393518516</v>
      </c>
      <c r="Q3071" s="12">
        <f t="shared" si="287"/>
        <v>41987.625393518516</v>
      </c>
      <c r="R3071" s="11">
        <f t="shared" si="284"/>
        <v>20.142857142857142</v>
      </c>
      <c r="S3071" t="str">
        <f t="shared" si="285"/>
        <v>theater</v>
      </c>
      <c r="T3071" t="str">
        <f t="shared" si="286"/>
        <v>spaces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12">
        <f t="shared" si="283"/>
        <v>42690.525104166663</v>
      </c>
      <c r="Q3072" s="12">
        <f t="shared" si="287"/>
        <v>42711.525104166663</v>
      </c>
      <c r="R3072" s="11">
        <f t="shared" si="284"/>
        <v>20.875</v>
      </c>
      <c r="S3072" t="str">
        <f t="shared" si="285"/>
        <v>theater</v>
      </c>
      <c r="T3072" t="str">
        <f t="shared" si="286"/>
        <v>spaces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12">
        <f t="shared" si="283"/>
        <v>42097.524085648147</v>
      </c>
      <c r="Q3073" s="12">
        <f t="shared" si="287"/>
        <v>42115.040972222218</v>
      </c>
      <c r="R3073" s="11">
        <f t="shared" si="284"/>
        <v>61.307692307692307</v>
      </c>
      <c r="S3073" t="str">
        <f t="shared" si="285"/>
        <v>theater</v>
      </c>
      <c r="T3073" t="str">
        <f t="shared" si="286"/>
        <v>spaces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12">
        <f t="shared" si="283"/>
        <v>42658.482199074067</v>
      </c>
      <c r="Q3074" s="12">
        <f t="shared" si="287"/>
        <v>42672.865277777775</v>
      </c>
      <c r="R3074" s="11">
        <f t="shared" si="284"/>
        <v>1</v>
      </c>
      <c r="S3074" t="str">
        <f t="shared" si="285"/>
        <v>theater</v>
      </c>
      <c r="T3074" t="str">
        <f t="shared" si="286"/>
        <v>spaces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((E3075/D3075)*100)</f>
        <v>2.3035714285714284E-2</v>
      </c>
      <c r="P3075" s="12">
        <f t="shared" ref="P3075:P3138" si="289">(((J3075/60)/60)/24)+DATE(1970,1,1)+(-5/24)</f>
        <v>42111.475694444445</v>
      </c>
      <c r="Q3075" s="12">
        <f t="shared" si="287"/>
        <v>42169.59652777778</v>
      </c>
      <c r="R3075" s="11">
        <f t="shared" ref="R3075:R3138" si="290">IFERROR(E3075/L3075,0)</f>
        <v>92.142857142857139</v>
      </c>
      <c r="S3075" t="str">
        <f t="shared" ref="S3075:S3138" si="291">LEFT(N3075, SEARCH("/",N3075,1)-1)</f>
        <v>theater</v>
      </c>
      <c r="T3075" t="str">
        <f t="shared" ref="T3075:T3138" si="292">RIGHT(N3075,LEN(N3075)-SEARCH("/",N3075))</f>
        <v>spaces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12">
        <f t="shared" si="289"/>
        <v>42409.362951388881</v>
      </c>
      <c r="Q3076" s="12">
        <f t="shared" ref="Q3076:Q3139" si="293">(((I3076/60)/60)/24)+DATE(1970,1,1)+(-5/24)</f>
        <v>42439.362951388881</v>
      </c>
      <c r="R3076" s="11">
        <f t="shared" si="290"/>
        <v>7.333333333333333</v>
      </c>
      <c r="S3076" t="str">
        <f t="shared" si="291"/>
        <v>theater</v>
      </c>
      <c r="T3076" t="str">
        <f t="shared" si="292"/>
        <v>spaces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12">
        <f t="shared" si="289"/>
        <v>42550.893981481473</v>
      </c>
      <c r="Q3077" s="12">
        <f t="shared" si="293"/>
        <v>42600.893981481473</v>
      </c>
      <c r="R3077" s="11">
        <f t="shared" si="290"/>
        <v>64.8</v>
      </c>
      <c r="S3077" t="str">
        <f t="shared" si="291"/>
        <v>theater</v>
      </c>
      <c r="T3077" t="str">
        <f t="shared" si="292"/>
        <v>spaces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12">
        <f t="shared" si="289"/>
        <v>42226.443553240737</v>
      </c>
      <c r="Q3078" s="12">
        <f t="shared" si="293"/>
        <v>42286.443553240737</v>
      </c>
      <c r="R3078" s="11">
        <f t="shared" si="290"/>
        <v>30.12</v>
      </c>
      <c r="S3078" t="str">
        <f t="shared" si="291"/>
        <v>theater</v>
      </c>
      <c r="T3078" t="str">
        <f t="shared" si="292"/>
        <v>spaces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12">
        <f t="shared" si="289"/>
        <v>42766.74858796296</v>
      </c>
      <c r="Q3079" s="12">
        <f t="shared" si="293"/>
        <v>42796.74858796296</v>
      </c>
      <c r="R3079" s="11">
        <f t="shared" si="290"/>
        <v>52.5</v>
      </c>
      <c r="S3079" t="str">
        <f t="shared" si="291"/>
        <v>theater</v>
      </c>
      <c r="T3079" t="str">
        <f t="shared" si="292"/>
        <v>spaces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12">
        <f t="shared" si="289"/>
        <v>42030.930497685178</v>
      </c>
      <c r="Q3080" s="12">
        <f t="shared" si="293"/>
        <v>42060.930497685178</v>
      </c>
      <c r="R3080" s="11">
        <f t="shared" si="290"/>
        <v>23.666666666666668</v>
      </c>
      <c r="S3080" t="str">
        <f t="shared" si="291"/>
        <v>theater</v>
      </c>
      <c r="T3080" t="str">
        <f t="shared" si="292"/>
        <v>spaces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12">
        <f t="shared" si="289"/>
        <v>42055.50503472222</v>
      </c>
      <c r="Q3081" s="12">
        <f t="shared" si="293"/>
        <v>42085.463368055549</v>
      </c>
      <c r="R3081" s="11">
        <f t="shared" si="290"/>
        <v>415.77777777777777</v>
      </c>
      <c r="S3081" t="str">
        <f t="shared" si="291"/>
        <v>theater</v>
      </c>
      <c r="T3081" t="str">
        <f t="shared" si="292"/>
        <v>spaces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12">
        <f t="shared" si="289"/>
        <v>41939.8199537037</v>
      </c>
      <c r="Q3082" s="12">
        <f t="shared" si="293"/>
        <v>41999.861620370364</v>
      </c>
      <c r="R3082" s="11">
        <f t="shared" si="290"/>
        <v>53.714285714285715</v>
      </c>
      <c r="S3082" t="str">
        <f t="shared" si="291"/>
        <v>theater</v>
      </c>
      <c r="T3082" t="str">
        <f t="shared" si="292"/>
        <v>spaces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12">
        <f t="shared" si="289"/>
        <v>42236.973275462959</v>
      </c>
      <c r="Q3083" s="12">
        <f t="shared" si="293"/>
        <v>42266.973275462959</v>
      </c>
      <c r="R3083" s="11">
        <f t="shared" si="290"/>
        <v>420.6</v>
      </c>
      <c r="S3083" t="str">
        <f t="shared" si="291"/>
        <v>theater</v>
      </c>
      <c r="T3083" t="str">
        <f t="shared" si="292"/>
        <v>spaces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12">
        <f t="shared" si="289"/>
        <v>42293.714652777773</v>
      </c>
      <c r="Q3084" s="12">
        <f t="shared" si="293"/>
        <v>42323.756319444445</v>
      </c>
      <c r="R3084" s="11">
        <f t="shared" si="290"/>
        <v>0</v>
      </c>
      <c r="S3084" t="str">
        <f t="shared" si="291"/>
        <v>theater</v>
      </c>
      <c r="T3084" t="str">
        <f t="shared" si="292"/>
        <v>spaces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12">
        <f t="shared" si="289"/>
        <v>41853.355069444442</v>
      </c>
      <c r="Q3085" s="12">
        <f t="shared" si="293"/>
        <v>41883</v>
      </c>
      <c r="R3085" s="11">
        <f t="shared" si="290"/>
        <v>18.666666666666668</v>
      </c>
      <c r="S3085" t="str">
        <f t="shared" si="291"/>
        <v>theater</v>
      </c>
      <c r="T3085" t="str">
        <f t="shared" si="292"/>
        <v>spaces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12">
        <f t="shared" si="289"/>
        <v>42100.515405092585</v>
      </c>
      <c r="Q3086" s="12">
        <f t="shared" si="293"/>
        <v>42129.574999999997</v>
      </c>
      <c r="R3086" s="11">
        <f t="shared" si="290"/>
        <v>78.333333333333329</v>
      </c>
      <c r="S3086" t="str">
        <f t="shared" si="291"/>
        <v>theater</v>
      </c>
      <c r="T3086" t="str">
        <f t="shared" si="292"/>
        <v>spaces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12">
        <f t="shared" si="289"/>
        <v>42246.675451388881</v>
      </c>
      <c r="Q3087" s="12">
        <f t="shared" si="293"/>
        <v>42276.675451388881</v>
      </c>
      <c r="R3087" s="11">
        <f t="shared" si="290"/>
        <v>67.777777777777771</v>
      </c>
      <c r="S3087" t="str">
        <f t="shared" si="291"/>
        <v>theater</v>
      </c>
      <c r="T3087" t="str">
        <f t="shared" si="292"/>
        <v>spaces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12">
        <f t="shared" si="289"/>
        <v>42173.462488425925</v>
      </c>
      <c r="Q3088" s="12">
        <f t="shared" si="293"/>
        <v>42233.462488425925</v>
      </c>
      <c r="R3088" s="11">
        <f t="shared" si="290"/>
        <v>16.666666666666668</v>
      </c>
      <c r="S3088" t="str">
        <f t="shared" si="291"/>
        <v>theater</v>
      </c>
      <c r="T3088" t="str">
        <f t="shared" si="292"/>
        <v>spaces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12">
        <f t="shared" si="289"/>
        <v>42664.942013888889</v>
      </c>
      <c r="Q3089" s="12">
        <f t="shared" si="293"/>
        <v>42724.983680555553</v>
      </c>
      <c r="R3089" s="11">
        <f t="shared" si="290"/>
        <v>62.5</v>
      </c>
      <c r="S3089" t="str">
        <f t="shared" si="291"/>
        <v>theater</v>
      </c>
      <c r="T3089" t="str">
        <f t="shared" si="292"/>
        <v>spaces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12">
        <f t="shared" si="289"/>
        <v>41981.363969907405</v>
      </c>
      <c r="Q3090" s="12">
        <f t="shared" si="293"/>
        <v>42012.361805555549</v>
      </c>
      <c r="R3090" s="11">
        <f t="shared" si="290"/>
        <v>42</v>
      </c>
      <c r="S3090" t="str">
        <f t="shared" si="291"/>
        <v>theater</v>
      </c>
      <c r="T3090" t="str">
        <f t="shared" si="292"/>
        <v>spaces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12">
        <f t="shared" si="289"/>
        <v>42528.334293981483</v>
      </c>
      <c r="Q3091" s="12">
        <f t="shared" si="293"/>
        <v>42559.874305555553</v>
      </c>
      <c r="R3091" s="11">
        <f t="shared" si="290"/>
        <v>130.0888888888889</v>
      </c>
      <c r="S3091" t="str">
        <f t="shared" si="291"/>
        <v>theater</v>
      </c>
      <c r="T3091" t="str">
        <f t="shared" si="292"/>
        <v>spaces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12">
        <f t="shared" si="289"/>
        <v>42065.610474537032</v>
      </c>
      <c r="Q3092" s="12">
        <f t="shared" si="293"/>
        <v>42125.568807870368</v>
      </c>
      <c r="R3092" s="11">
        <f t="shared" si="290"/>
        <v>1270.2222222222222</v>
      </c>
      <c r="S3092" t="str">
        <f t="shared" si="291"/>
        <v>theater</v>
      </c>
      <c r="T3092" t="str">
        <f t="shared" si="292"/>
        <v>spaces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12">
        <f t="shared" si="289"/>
        <v>42566.740081018514</v>
      </c>
      <c r="Q3093" s="12">
        <f t="shared" si="293"/>
        <v>42596.740081018514</v>
      </c>
      <c r="R3093" s="11">
        <f t="shared" si="290"/>
        <v>88.444444444444443</v>
      </c>
      <c r="S3093" t="str">
        <f t="shared" si="291"/>
        <v>theater</v>
      </c>
      <c r="T3093" t="str">
        <f t="shared" si="292"/>
        <v>spaces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12">
        <f t="shared" si="289"/>
        <v>42255.41101851852</v>
      </c>
      <c r="Q3094" s="12">
        <f t="shared" si="293"/>
        <v>42292.708333333336</v>
      </c>
      <c r="R3094" s="11">
        <f t="shared" si="290"/>
        <v>56.342380952380957</v>
      </c>
      <c r="S3094" t="str">
        <f t="shared" si="291"/>
        <v>theater</v>
      </c>
      <c r="T3094" t="str">
        <f t="shared" si="292"/>
        <v>spaces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12">
        <f t="shared" si="289"/>
        <v>41760.700706018513</v>
      </c>
      <c r="Q3095" s="12">
        <f t="shared" si="293"/>
        <v>41790.957638888889</v>
      </c>
      <c r="R3095" s="11">
        <f t="shared" si="290"/>
        <v>53.529411764705884</v>
      </c>
      <c r="S3095" t="str">
        <f t="shared" si="291"/>
        <v>theater</v>
      </c>
      <c r="T3095" t="str">
        <f t="shared" si="292"/>
        <v>spaces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12">
        <f t="shared" si="289"/>
        <v>42207.587453703702</v>
      </c>
      <c r="Q3096" s="12">
        <f t="shared" si="293"/>
        <v>42267.587453703702</v>
      </c>
      <c r="R3096" s="11">
        <f t="shared" si="290"/>
        <v>25</v>
      </c>
      <c r="S3096" t="str">
        <f t="shared" si="291"/>
        <v>theater</v>
      </c>
      <c r="T3096" t="str">
        <f t="shared" si="292"/>
        <v>spaces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12">
        <f t="shared" si="289"/>
        <v>42522.81689814815</v>
      </c>
      <c r="Q3097" s="12">
        <f t="shared" si="293"/>
        <v>42582.81689814815</v>
      </c>
      <c r="R3097" s="11">
        <f t="shared" si="290"/>
        <v>50</v>
      </c>
      <c r="S3097" t="str">
        <f t="shared" si="291"/>
        <v>theater</v>
      </c>
      <c r="T3097" t="str">
        <f t="shared" si="292"/>
        <v>spaces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12">
        <f t="shared" si="289"/>
        <v>42114.617199074077</v>
      </c>
      <c r="Q3098" s="12">
        <f t="shared" si="293"/>
        <v>42144.617199074077</v>
      </c>
      <c r="R3098" s="11">
        <f t="shared" si="290"/>
        <v>56.785714285714285</v>
      </c>
      <c r="S3098" t="str">
        <f t="shared" si="291"/>
        <v>theater</v>
      </c>
      <c r="T3098" t="str">
        <f t="shared" si="292"/>
        <v>spaces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12">
        <f t="shared" si="289"/>
        <v>42629.29515046296</v>
      </c>
      <c r="Q3099" s="12">
        <f t="shared" si="293"/>
        <v>42650.374999999993</v>
      </c>
      <c r="R3099" s="11">
        <f t="shared" si="290"/>
        <v>40.833333333333336</v>
      </c>
      <c r="S3099" t="str">
        <f t="shared" si="291"/>
        <v>theater</v>
      </c>
      <c r="T3099" t="str">
        <f t="shared" si="292"/>
        <v>spaces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12">
        <f t="shared" si="289"/>
        <v>42359.58390046296</v>
      </c>
      <c r="Q3100" s="12">
        <f t="shared" si="293"/>
        <v>42407.803472222215</v>
      </c>
      <c r="R3100" s="11">
        <f t="shared" si="290"/>
        <v>65.111111111111114</v>
      </c>
      <c r="S3100" t="str">
        <f t="shared" si="291"/>
        <v>theater</v>
      </c>
      <c r="T3100" t="str">
        <f t="shared" si="292"/>
        <v>spaces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12">
        <f t="shared" si="289"/>
        <v>42381.981377314813</v>
      </c>
      <c r="Q3101" s="12">
        <f t="shared" si="293"/>
        <v>42411.981377314813</v>
      </c>
      <c r="R3101" s="11">
        <f t="shared" si="290"/>
        <v>55.6</v>
      </c>
      <c r="S3101" t="str">
        <f t="shared" si="291"/>
        <v>theater</v>
      </c>
      <c r="T3101" t="str">
        <f t="shared" si="292"/>
        <v>spaces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12">
        <f t="shared" si="289"/>
        <v>41902.4140625</v>
      </c>
      <c r="Q3102" s="12">
        <f t="shared" si="293"/>
        <v>41932.4140625</v>
      </c>
      <c r="R3102" s="11">
        <f t="shared" si="290"/>
        <v>140.53846153846155</v>
      </c>
      <c r="S3102" t="str">
        <f t="shared" si="291"/>
        <v>theater</v>
      </c>
      <c r="T3102" t="str">
        <f t="shared" si="292"/>
        <v>spaces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12">
        <f t="shared" si="289"/>
        <v>42171.175196759257</v>
      </c>
      <c r="Q3103" s="12">
        <f t="shared" si="293"/>
        <v>42201.12222222222</v>
      </c>
      <c r="R3103" s="11">
        <f t="shared" si="290"/>
        <v>25</v>
      </c>
      <c r="S3103" t="str">
        <f t="shared" si="291"/>
        <v>theater</v>
      </c>
      <c r="T3103" t="str">
        <f t="shared" si="292"/>
        <v>spaces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12">
        <f t="shared" si="289"/>
        <v>42555.132152777776</v>
      </c>
      <c r="Q3104" s="12">
        <f t="shared" si="293"/>
        <v>42605.132152777776</v>
      </c>
      <c r="R3104" s="11">
        <f t="shared" si="290"/>
        <v>69.533333333333331</v>
      </c>
      <c r="S3104" t="str">
        <f t="shared" si="291"/>
        <v>theater</v>
      </c>
      <c r="T3104" t="str">
        <f t="shared" si="292"/>
        <v>spaces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12">
        <f t="shared" si="289"/>
        <v>42106.94798611111</v>
      </c>
      <c r="Q3105" s="12">
        <f t="shared" si="293"/>
        <v>42166.94798611111</v>
      </c>
      <c r="R3105" s="11">
        <f t="shared" si="290"/>
        <v>5.5</v>
      </c>
      <c r="S3105" t="str">
        <f t="shared" si="291"/>
        <v>theater</v>
      </c>
      <c r="T3105" t="str">
        <f t="shared" si="292"/>
        <v>spaces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12">
        <f t="shared" si="289"/>
        <v>42006.70035879629</v>
      </c>
      <c r="Q3106" s="12">
        <f t="shared" si="293"/>
        <v>42037.874999999993</v>
      </c>
      <c r="R3106" s="11">
        <f t="shared" si="290"/>
        <v>237</v>
      </c>
      <c r="S3106" t="str">
        <f t="shared" si="291"/>
        <v>theater</v>
      </c>
      <c r="T3106" t="str">
        <f t="shared" si="292"/>
        <v>spaces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12">
        <f t="shared" si="289"/>
        <v>41876.510601851849</v>
      </c>
      <c r="Q3107" s="12">
        <f t="shared" si="293"/>
        <v>41931</v>
      </c>
      <c r="R3107" s="11">
        <f t="shared" si="290"/>
        <v>79.870967741935488</v>
      </c>
      <c r="S3107" t="str">
        <f t="shared" si="291"/>
        <v>theater</v>
      </c>
      <c r="T3107" t="str">
        <f t="shared" si="292"/>
        <v>spaces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12">
        <f t="shared" si="289"/>
        <v>42241.22078703704</v>
      </c>
      <c r="Q3108" s="12">
        <f t="shared" si="293"/>
        <v>42263.708333333336</v>
      </c>
      <c r="R3108" s="11">
        <f t="shared" si="290"/>
        <v>10.25</v>
      </c>
      <c r="S3108" t="str">
        <f t="shared" si="291"/>
        <v>theater</v>
      </c>
      <c r="T3108" t="str">
        <f t="shared" si="292"/>
        <v>spaces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12">
        <f t="shared" si="289"/>
        <v>42128.605914351843</v>
      </c>
      <c r="Q3109" s="12">
        <f t="shared" si="293"/>
        <v>42135.605914351843</v>
      </c>
      <c r="R3109" s="11">
        <f t="shared" si="290"/>
        <v>272.58620689655174</v>
      </c>
      <c r="S3109" t="str">
        <f t="shared" si="291"/>
        <v>theater</v>
      </c>
      <c r="T3109" t="str">
        <f t="shared" si="292"/>
        <v>spaces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12">
        <f t="shared" si="289"/>
        <v>42062.47215277778</v>
      </c>
      <c r="Q3110" s="12">
        <f t="shared" si="293"/>
        <v>42122.430486111109</v>
      </c>
      <c r="R3110" s="11">
        <f t="shared" si="290"/>
        <v>13</v>
      </c>
      <c r="S3110" t="str">
        <f t="shared" si="291"/>
        <v>theater</v>
      </c>
      <c r="T3110" t="str">
        <f t="shared" si="292"/>
        <v>spaces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12">
        <f t="shared" si="289"/>
        <v>41843.916782407403</v>
      </c>
      <c r="Q3111" s="12">
        <f t="shared" si="293"/>
        <v>41878.916782407403</v>
      </c>
      <c r="R3111" s="11">
        <f t="shared" si="290"/>
        <v>58.184210526315788</v>
      </c>
      <c r="S3111" t="str">
        <f t="shared" si="291"/>
        <v>theater</v>
      </c>
      <c r="T3111" t="str">
        <f t="shared" si="292"/>
        <v>spaces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12">
        <f t="shared" si="289"/>
        <v>42744.823136574072</v>
      </c>
      <c r="Q3112" s="12">
        <f t="shared" si="293"/>
        <v>42784.823136574072</v>
      </c>
      <c r="R3112" s="11">
        <f t="shared" si="290"/>
        <v>10</v>
      </c>
      <c r="S3112" t="str">
        <f t="shared" si="291"/>
        <v>theater</v>
      </c>
      <c r="T3112" t="str">
        <f t="shared" si="292"/>
        <v>spaces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12">
        <f t="shared" si="289"/>
        <v>41885.38680555555</v>
      </c>
      <c r="Q3113" s="12">
        <f t="shared" si="293"/>
        <v>41916.38680555555</v>
      </c>
      <c r="R3113" s="11">
        <f t="shared" si="290"/>
        <v>70.10526315789474</v>
      </c>
      <c r="S3113" t="str">
        <f t="shared" si="291"/>
        <v>theater</v>
      </c>
      <c r="T3113" t="str">
        <f t="shared" si="292"/>
        <v>spaces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12">
        <f t="shared" si="289"/>
        <v>42614.913587962961</v>
      </c>
      <c r="Q3114" s="12">
        <f t="shared" si="293"/>
        <v>42674.913587962961</v>
      </c>
      <c r="R3114" s="11">
        <f t="shared" si="290"/>
        <v>57.888888888888886</v>
      </c>
      <c r="S3114" t="str">
        <f t="shared" si="291"/>
        <v>theater</v>
      </c>
      <c r="T3114" t="str">
        <f t="shared" si="292"/>
        <v>spaces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12">
        <f t="shared" si="289"/>
        <v>42081.522939814815</v>
      </c>
      <c r="Q3115" s="12">
        <f t="shared" si="293"/>
        <v>42111.522939814815</v>
      </c>
      <c r="R3115" s="11">
        <f t="shared" si="290"/>
        <v>125.27027027027027</v>
      </c>
      <c r="S3115" t="str">
        <f t="shared" si="291"/>
        <v>theater</v>
      </c>
      <c r="T3115" t="str">
        <f t="shared" si="292"/>
        <v>spaces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12">
        <f t="shared" si="289"/>
        <v>41843.42418981481</v>
      </c>
      <c r="Q3116" s="12">
        <f t="shared" si="293"/>
        <v>41903.42418981481</v>
      </c>
      <c r="R3116" s="11">
        <f t="shared" si="290"/>
        <v>0</v>
      </c>
      <c r="S3116" t="str">
        <f t="shared" si="291"/>
        <v>theater</v>
      </c>
      <c r="T3116" t="str">
        <f t="shared" si="292"/>
        <v>spaces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12">
        <f t="shared" si="289"/>
        <v>42496.238738425927</v>
      </c>
      <c r="Q3117" s="12">
        <f t="shared" si="293"/>
        <v>42526.238738425927</v>
      </c>
      <c r="R3117" s="11">
        <f t="shared" si="290"/>
        <v>300</v>
      </c>
      <c r="S3117" t="str">
        <f t="shared" si="291"/>
        <v>theater</v>
      </c>
      <c r="T3117" t="str">
        <f t="shared" si="292"/>
        <v>spaces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12">
        <f t="shared" si="289"/>
        <v>42081.30700231481</v>
      </c>
      <c r="Q3118" s="12">
        <f t="shared" si="293"/>
        <v>42095.30700231481</v>
      </c>
      <c r="R3118" s="11">
        <f t="shared" si="290"/>
        <v>43</v>
      </c>
      <c r="S3118" t="str">
        <f t="shared" si="291"/>
        <v>theater</v>
      </c>
      <c r="T3118" t="str">
        <f t="shared" si="292"/>
        <v>spaces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12">
        <f t="shared" si="289"/>
        <v>42509.166203703695</v>
      </c>
      <c r="Q3119" s="12">
        <f t="shared" si="293"/>
        <v>42517.341666666667</v>
      </c>
      <c r="R3119" s="11">
        <f t="shared" si="290"/>
        <v>1</v>
      </c>
      <c r="S3119" t="str">
        <f t="shared" si="291"/>
        <v>theater</v>
      </c>
      <c r="T3119" t="str">
        <f t="shared" si="292"/>
        <v>spaces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12">
        <f t="shared" si="289"/>
        <v>42534.441238425927</v>
      </c>
      <c r="Q3120" s="12">
        <f t="shared" si="293"/>
        <v>42553.441238425927</v>
      </c>
      <c r="R3120" s="11">
        <f t="shared" si="290"/>
        <v>775</v>
      </c>
      <c r="S3120" t="str">
        <f t="shared" si="291"/>
        <v>theater</v>
      </c>
      <c r="T3120" t="str">
        <f t="shared" si="292"/>
        <v>spaces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12">
        <f t="shared" si="289"/>
        <v>42059.837175925924</v>
      </c>
      <c r="Q3121" s="12">
        <f t="shared" si="293"/>
        <v>42089.795509259253</v>
      </c>
      <c r="R3121" s="11">
        <f t="shared" si="290"/>
        <v>5</v>
      </c>
      <c r="S3121" t="str">
        <f t="shared" si="291"/>
        <v>theater</v>
      </c>
      <c r="T3121" t="str">
        <f t="shared" si="292"/>
        <v>spaces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12">
        <f t="shared" si="289"/>
        <v>42435.733749999999</v>
      </c>
      <c r="Q3122" s="12">
        <f t="shared" si="293"/>
        <v>42495.692083333335</v>
      </c>
      <c r="R3122" s="11">
        <f t="shared" si="290"/>
        <v>12.8</v>
      </c>
      <c r="S3122" t="str">
        <f t="shared" si="291"/>
        <v>theater</v>
      </c>
      <c r="T3122" t="str">
        <f t="shared" si="292"/>
        <v>spaces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12">
        <f t="shared" si="289"/>
        <v>41848.471469907403</v>
      </c>
      <c r="Q3123" s="12">
        <f t="shared" si="293"/>
        <v>41908.471469907403</v>
      </c>
      <c r="R3123" s="11">
        <f t="shared" si="290"/>
        <v>10</v>
      </c>
      <c r="S3123" t="str">
        <f t="shared" si="291"/>
        <v>theater</v>
      </c>
      <c r="T3123" t="str">
        <f t="shared" si="292"/>
        <v>spaces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12">
        <f t="shared" si="289"/>
        <v>42678.723749999997</v>
      </c>
      <c r="Q3124" s="12">
        <f t="shared" si="293"/>
        <v>42683.765416666669</v>
      </c>
      <c r="R3124" s="11">
        <f t="shared" si="290"/>
        <v>58</v>
      </c>
      <c r="S3124" t="str">
        <f t="shared" si="291"/>
        <v>theater</v>
      </c>
      <c r="T3124" t="str">
        <f t="shared" si="292"/>
        <v>spaces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12">
        <f t="shared" si="289"/>
        <v>42530.784699074073</v>
      </c>
      <c r="Q3125" s="12">
        <f t="shared" si="293"/>
        <v>42560.784699074073</v>
      </c>
      <c r="R3125" s="11">
        <f t="shared" si="290"/>
        <v>244.80459770114942</v>
      </c>
      <c r="S3125" t="str">
        <f t="shared" si="291"/>
        <v>theater</v>
      </c>
      <c r="T3125" t="str">
        <f t="shared" si="292"/>
        <v>spaces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12">
        <f t="shared" si="289"/>
        <v>41977.571770833332</v>
      </c>
      <c r="Q3126" s="12">
        <f t="shared" si="293"/>
        <v>42037.571770833332</v>
      </c>
      <c r="R3126" s="11">
        <f t="shared" si="290"/>
        <v>6.5</v>
      </c>
      <c r="S3126" t="str">
        <f t="shared" si="291"/>
        <v>theater</v>
      </c>
      <c r="T3126" t="str">
        <f t="shared" si="292"/>
        <v>spaces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12">
        <f t="shared" si="289"/>
        <v>42345.998518518514</v>
      </c>
      <c r="Q3127" s="12">
        <f t="shared" si="293"/>
        <v>42375.998518518514</v>
      </c>
      <c r="R3127" s="11">
        <f t="shared" si="290"/>
        <v>0</v>
      </c>
      <c r="S3127" t="str">
        <f t="shared" si="291"/>
        <v>theater</v>
      </c>
      <c r="T3127" t="str">
        <f t="shared" si="292"/>
        <v>spaces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12">
        <f t="shared" si="289"/>
        <v>42426.809745370374</v>
      </c>
      <c r="Q3128" s="12">
        <f t="shared" si="293"/>
        <v>42456.768078703702</v>
      </c>
      <c r="R3128" s="11">
        <f t="shared" si="290"/>
        <v>61.176470588235297</v>
      </c>
      <c r="S3128" t="str">
        <f t="shared" si="291"/>
        <v>theater</v>
      </c>
      <c r="T3128" t="str">
        <f t="shared" si="292"/>
        <v>spaces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12">
        <f t="shared" si="289"/>
        <v>42034.648483796293</v>
      </c>
      <c r="Q3129" s="12">
        <f t="shared" si="293"/>
        <v>42064.648483796293</v>
      </c>
      <c r="R3129" s="11">
        <f t="shared" si="290"/>
        <v>0</v>
      </c>
      <c r="S3129" t="str">
        <f t="shared" si="291"/>
        <v>theater</v>
      </c>
      <c r="T3129" t="str">
        <f t="shared" si="292"/>
        <v>spaces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12">
        <f t="shared" si="289"/>
        <v>42780.617372685178</v>
      </c>
      <c r="Q3130" s="12">
        <f t="shared" si="293"/>
        <v>42810.575706018521</v>
      </c>
      <c r="R3130" s="11">
        <f t="shared" si="290"/>
        <v>139.23931623931625</v>
      </c>
      <c r="S3130" t="str">
        <f t="shared" si="291"/>
        <v>theater</v>
      </c>
      <c r="T3130" t="str">
        <f t="shared" si="292"/>
        <v>plays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12">
        <f t="shared" si="289"/>
        <v>42803.634479166663</v>
      </c>
      <c r="Q3131" s="12">
        <f t="shared" si="293"/>
        <v>42843.592812499999</v>
      </c>
      <c r="R3131" s="11">
        <f t="shared" si="290"/>
        <v>10</v>
      </c>
      <c r="S3131" t="str">
        <f t="shared" si="291"/>
        <v>theater</v>
      </c>
      <c r="T3131" t="str">
        <f t="shared" si="292"/>
        <v>plays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12">
        <f t="shared" si="289"/>
        <v>42808.431898148141</v>
      </c>
      <c r="Q3132" s="12">
        <f t="shared" si="293"/>
        <v>42838.999305555553</v>
      </c>
      <c r="R3132" s="11">
        <f t="shared" si="290"/>
        <v>93.75</v>
      </c>
      <c r="S3132" t="str">
        <f t="shared" si="291"/>
        <v>theater</v>
      </c>
      <c r="T3132" t="str">
        <f t="shared" si="292"/>
        <v>plays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12">
        <f t="shared" si="289"/>
        <v>42803.370891203704</v>
      </c>
      <c r="Q3133" s="12">
        <f t="shared" si="293"/>
        <v>42833.329224537032</v>
      </c>
      <c r="R3133" s="11">
        <f t="shared" si="290"/>
        <v>53.75</v>
      </c>
      <c r="S3133" t="str">
        <f t="shared" si="291"/>
        <v>theater</v>
      </c>
      <c r="T3133" t="str">
        <f t="shared" si="292"/>
        <v>plays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12">
        <f t="shared" si="289"/>
        <v>42786.141898148147</v>
      </c>
      <c r="Q3134" s="12">
        <f t="shared" si="293"/>
        <v>42846.100231481476</v>
      </c>
      <c r="R3134" s="11">
        <f t="shared" si="290"/>
        <v>10</v>
      </c>
      <c r="S3134" t="str">
        <f t="shared" si="291"/>
        <v>theater</v>
      </c>
      <c r="T3134" t="str">
        <f t="shared" si="292"/>
        <v>plays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12">
        <f t="shared" si="289"/>
        <v>42788.356874999998</v>
      </c>
      <c r="Q3135" s="12">
        <f t="shared" si="293"/>
        <v>42818.315208333333</v>
      </c>
      <c r="R3135" s="11">
        <f t="shared" si="290"/>
        <v>33.75</v>
      </c>
      <c r="S3135" t="str">
        <f t="shared" si="291"/>
        <v>theater</v>
      </c>
      <c r="T3135" t="str">
        <f t="shared" si="292"/>
        <v>plays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12">
        <f t="shared" si="289"/>
        <v>42800.511793981481</v>
      </c>
      <c r="Q3136" s="12">
        <f t="shared" si="293"/>
        <v>42821.470127314817</v>
      </c>
      <c r="R3136" s="11">
        <f t="shared" si="290"/>
        <v>18.75</v>
      </c>
      <c r="S3136" t="str">
        <f t="shared" si="291"/>
        <v>theater</v>
      </c>
      <c r="T3136" t="str">
        <f t="shared" si="292"/>
        <v>plays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12">
        <f t="shared" si="289"/>
        <v>42806.943530092591</v>
      </c>
      <c r="Q3137" s="12">
        <f t="shared" si="293"/>
        <v>42828.943530092591</v>
      </c>
      <c r="R3137" s="11">
        <f t="shared" si="290"/>
        <v>23.142857142857142</v>
      </c>
      <c r="S3137" t="str">
        <f t="shared" si="291"/>
        <v>theater</v>
      </c>
      <c r="T3137" t="str">
        <f t="shared" si="292"/>
        <v>plays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12">
        <f t="shared" si="289"/>
        <v>42789.25409722222</v>
      </c>
      <c r="Q3138" s="12">
        <f t="shared" si="293"/>
        <v>42825.749305555553</v>
      </c>
      <c r="R3138" s="11">
        <f t="shared" si="290"/>
        <v>29.045454545454547</v>
      </c>
      <c r="S3138" t="str">
        <f t="shared" si="291"/>
        <v>theater</v>
      </c>
      <c r="T3138" t="str">
        <f t="shared" si="292"/>
        <v>plays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((E3139/D3139)*100)</f>
        <v>3.3333333333333335</v>
      </c>
      <c r="P3139" s="12">
        <f t="shared" ref="P3139:P3202" si="295">(((J3139/60)/60)/24)+DATE(1970,1,1)+(-5/24)</f>
        <v>42807.676724537036</v>
      </c>
      <c r="Q3139" s="12">
        <f t="shared" si="293"/>
        <v>42858.591666666667</v>
      </c>
      <c r="R3139" s="11">
        <f t="shared" ref="R3139:R3202" si="296">IFERROR(E3139/L3139,0)</f>
        <v>50</v>
      </c>
      <c r="S3139" t="str">
        <f t="shared" ref="S3139:S3202" si="297">LEFT(N3139, SEARCH("/",N3139,1)-1)</f>
        <v>theater</v>
      </c>
      <c r="T3139" t="str">
        <f t="shared" ref="T3139:T3202" si="298">RIGHT(N3139,LEN(N3139)-SEARCH("/",N3139))</f>
        <v>plays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12">
        <f t="shared" si="295"/>
        <v>42809.437581018516</v>
      </c>
      <c r="Q3140" s="12">
        <f t="shared" ref="Q3140:Q3203" si="299">(((I3140/60)/60)/24)+DATE(1970,1,1)+(-5/24)</f>
        <v>42828.437581018516</v>
      </c>
      <c r="R3140" s="11">
        <f t="shared" si="296"/>
        <v>0</v>
      </c>
      <c r="S3140" t="str">
        <f t="shared" si="297"/>
        <v>theater</v>
      </c>
      <c r="T3140" t="str">
        <f t="shared" si="298"/>
        <v>plays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12">
        <f t="shared" si="295"/>
        <v>42785.062037037038</v>
      </c>
      <c r="Q3141" s="12">
        <f t="shared" si="299"/>
        <v>42818.981249999997</v>
      </c>
      <c r="R3141" s="11">
        <f t="shared" si="296"/>
        <v>450</v>
      </c>
      <c r="S3141" t="str">
        <f t="shared" si="297"/>
        <v>theater</v>
      </c>
      <c r="T3141" t="str">
        <f t="shared" si="298"/>
        <v>plays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12">
        <f t="shared" si="295"/>
        <v>42802.510451388887</v>
      </c>
      <c r="Q3142" s="12">
        <f t="shared" si="299"/>
        <v>42832.468784722216</v>
      </c>
      <c r="R3142" s="11">
        <f t="shared" si="296"/>
        <v>24</v>
      </c>
      <c r="S3142" t="str">
        <f t="shared" si="297"/>
        <v>theater</v>
      </c>
      <c r="T3142" t="str">
        <f t="shared" si="298"/>
        <v>plays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12">
        <f t="shared" si="295"/>
        <v>42800.544999999998</v>
      </c>
      <c r="Q3143" s="12">
        <f t="shared" si="299"/>
        <v>42841.624999999993</v>
      </c>
      <c r="R3143" s="11">
        <f t="shared" si="296"/>
        <v>32.25</v>
      </c>
      <c r="S3143" t="str">
        <f t="shared" si="297"/>
        <v>theater</v>
      </c>
      <c r="T3143" t="str">
        <f t="shared" si="298"/>
        <v>plays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12">
        <f t="shared" si="295"/>
        <v>42783.304849537039</v>
      </c>
      <c r="Q3144" s="12">
        <f t="shared" si="299"/>
        <v>42813.263182870367</v>
      </c>
      <c r="R3144" s="11">
        <f t="shared" si="296"/>
        <v>15</v>
      </c>
      <c r="S3144" t="str">
        <f t="shared" si="297"/>
        <v>theater</v>
      </c>
      <c r="T3144" t="str">
        <f t="shared" si="298"/>
        <v>plays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12">
        <f t="shared" si="295"/>
        <v>42808.149953703702</v>
      </c>
      <c r="Q3145" s="12">
        <f t="shared" si="299"/>
        <v>42834.149953703702</v>
      </c>
      <c r="R3145" s="11">
        <f t="shared" si="296"/>
        <v>0</v>
      </c>
      <c r="S3145" t="str">
        <f t="shared" si="297"/>
        <v>theater</v>
      </c>
      <c r="T3145" t="str">
        <f t="shared" si="298"/>
        <v>plays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12">
        <f t="shared" si="295"/>
        <v>42796.329942129632</v>
      </c>
      <c r="Q3146" s="12">
        <f t="shared" si="299"/>
        <v>42813.041666666664</v>
      </c>
      <c r="R3146" s="11">
        <f t="shared" si="296"/>
        <v>251.33333333333334</v>
      </c>
      <c r="S3146" t="str">
        <f t="shared" si="297"/>
        <v>theater</v>
      </c>
      <c r="T3146" t="str">
        <f t="shared" si="298"/>
        <v>plays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12">
        <f t="shared" si="295"/>
        <v>42761.832569444443</v>
      </c>
      <c r="Q3147" s="12">
        <f t="shared" si="299"/>
        <v>42821.790902777771</v>
      </c>
      <c r="R3147" s="11">
        <f t="shared" si="296"/>
        <v>0</v>
      </c>
      <c r="S3147" t="str">
        <f t="shared" si="297"/>
        <v>theater</v>
      </c>
      <c r="T3147" t="str">
        <f t="shared" si="298"/>
        <v>plays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12">
        <f t="shared" si="295"/>
        <v>42796.474143518521</v>
      </c>
      <c r="Q3148" s="12">
        <f t="shared" si="299"/>
        <v>42841.432476851849</v>
      </c>
      <c r="R3148" s="11">
        <f t="shared" si="296"/>
        <v>437.5</v>
      </c>
      <c r="S3148" t="str">
        <f t="shared" si="297"/>
        <v>theater</v>
      </c>
      <c r="T3148" t="str">
        <f t="shared" si="298"/>
        <v>plays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12">
        <f t="shared" si="295"/>
        <v>41909.761053240742</v>
      </c>
      <c r="Q3149" s="12">
        <f t="shared" si="299"/>
        <v>41949.802719907406</v>
      </c>
      <c r="R3149" s="11">
        <f t="shared" si="296"/>
        <v>110.35211267605634</v>
      </c>
      <c r="S3149" t="str">
        <f t="shared" si="297"/>
        <v>theater</v>
      </c>
      <c r="T3149" t="str">
        <f t="shared" si="298"/>
        <v>plays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12">
        <f t="shared" si="295"/>
        <v>41891.456990740735</v>
      </c>
      <c r="Q3150" s="12">
        <f t="shared" si="299"/>
        <v>41912.958333333328</v>
      </c>
      <c r="R3150" s="11">
        <f t="shared" si="296"/>
        <v>41.421052631578945</v>
      </c>
      <c r="S3150" t="str">
        <f t="shared" si="297"/>
        <v>theater</v>
      </c>
      <c r="T3150" t="str">
        <f t="shared" si="298"/>
        <v>plays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12">
        <f t="shared" si="295"/>
        <v>41225.809027777774</v>
      </c>
      <c r="Q3151" s="12">
        <f t="shared" si="299"/>
        <v>41249.875</v>
      </c>
      <c r="R3151" s="11">
        <f t="shared" si="296"/>
        <v>52</v>
      </c>
      <c r="S3151" t="str">
        <f t="shared" si="297"/>
        <v>theater</v>
      </c>
      <c r="T3151" t="str">
        <f t="shared" si="298"/>
        <v>plays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12">
        <f t="shared" si="295"/>
        <v>40478.055590277778</v>
      </c>
      <c r="Q3152" s="12">
        <f t="shared" si="299"/>
        <v>40567.958333333328</v>
      </c>
      <c r="R3152" s="11">
        <f t="shared" si="296"/>
        <v>33.990384615384613</v>
      </c>
      <c r="S3152" t="str">
        <f t="shared" si="297"/>
        <v>theater</v>
      </c>
      <c r="T3152" t="str">
        <f t="shared" si="298"/>
        <v>plays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12">
        <f t="shared" si="295"/>
        <v>41862.631643518514</v>
      </c>
      <c r="Q3153" s="12">
        <f t="shared" si="299"/>
        <v>41892.631643518514</v>
      </c>
      <c r="R3153" s="11">
        <f t="shared" si="296"/>
        <v>103.35294117647059</v>
      </c>
      <c r="S3153" t="str">
        <f t="shared" si="297"/>
        <v>theater</v>
      </c>
      <c r="T3153" t="str">
        <f t="shared" si="298"/>
        <v>plays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12">
        <f t="shared" si="295"/>
        <v>41550.659340277773</v>
      </c>
      <c r="Q3154" s="12">
        <f t="shared" si="299"/>
        <v>41580.659340277773</v>
      </c>
      <c r="R3154" s="11">
        <f t="shared" si="296"/>
        <v>34.791044776119406</v>
      </c>
      <c r="S3154" t="str">
        <f t="shared" si="297"/>
        <v>theater</v>
      </c>
      <c r="T3154" t="str">
        <f t="shared" si="298"/>
        <v>plays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12">
        <f t="shared" si="295"/>
        <v>40632.946030092593</v>
      </c>
      <c r="Q3155" s="12">
        <f t="shared" si="299"/>
        <v>40663.999305555553</v>
      </c>
      <c r="R3155" s="11">
        <f t="shared" si="296"/>
        <v>41.773858921161825</v>
      </c>
      <c r="S3155" t="str">
        <f t="shared" si="297"/>
        <v>theater</v>
      </c>
      <c r="T3155" t="str">
        <f t="shared" si="298"/>
        <v>plays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12">
        <f t="shared" si="295"/>
        <v>40970.667337962957</v>
      </c>
      <c r="Q3156" s="12">
        <f t="shared" si="299"/>
        <v>41000.625671296293</v>
      </c>
      <c r="R3156" s="11">
        <f t="shared" si="296"/>
        <v>64.268292682926827</v>
      </c>
      <c r="S3156" t="str">
        <f t="shared" si="297"/>
        <v>theater</v>
      </c>
      <c r="T3156" t="str">
        <f t="shared" si="298"/>
        <v>plays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12">
        <f t="shared" si="295"/>
        <v>41233.290798611109</v>
      </c>
      <c r="Q3157" s="12">
        <f t="shared" si="299"/>
        <v>41263.290798611109</v>
      </c>
      <c r="R3157" s="11">
        <f t="shared" si="296"/>
        <v>31.209370860927152</v>
      </c>
      <c r="S3157" t="str">
        <f t="shared" si="297"/>
        <v>theater</v>
      </c>
      <c r="T3157" t="str">
        <f t="shared" si="298"/>
        <v>plays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12">
        <f t="shared" si="295"/>
        <v>41026.744722222218</v>
      </c>
      <c r="Q3158" s="12">
        <f t="shared" si="299"/>
        <v>41061.744722222218</v>
      </c>
      <c r="R3158" s="11">
        <f t="shared" si="296"/>
        <v>62.921348314606739</v>
      </c>
      <c r="S3158" t="str">
        <f t="shared" si="297"/>
        <v>theater</v>
      </c>
      <c r="T3158" t="str">
        <f t="shared" si="298"/>
        <v>plays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12">
        <f t="shared" si="295"/>
        <v>41829.579918981479</v>
      </c>
      <c r="Q3159" s="12">
        <f t="shared" si="299"/>
        <v>41839</v>
      </c>
      <c r="R3159" s="11">
        <f t="shared" si="296"/>
        <v>98.536585365853654</v>
      </c>
      <c r="S3159" t="str">
        <f t="shared" si="297"/>
        <v>theater</v>
      </c>
      <c r="T3159" t="str">
        <f t="shared" si="298"/>
        <v>plays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12">
        <f t="shared" si="295"/>
        <v>41447.631388888884</v>
      </c>
      <c r="Q3160" s="12">
        <f t="shared" si="299"/>
        <v>41477.631388888884</v>
      </c>
      <c r="R3160" s="11">
        <f t="shared" si="296"/>
        <v>82.608695652173907</v>
      </c>
      <c r="S3160" t="str">
        <f t="shared" si="297"/>
        <v>theater</v>
      </c>
      <c r="T3160" t="str">
        <f t="shared" si="298"/>
        <v>plays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12">
        <f t="shared" si="295"/>
        <v>40883.858344907407</v>
      </c>
      <c r="Q3161" s="12">
        <f t="shared" si="299"/>
        <v>40926.75</v>
      </c>
      <c r="R3161" s="11">
        <f t="shared" si="296"/>
        <v>38.504230769230773</v>
      </c>
      <c r="S3161" t="str">
        <f t="shared" si="297"/>
        <v>theater</v>
      </c>
      <c r="T3161" t="str">
        <f t="shared" si="298"/>
        <v>plays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12">
        <f t="shared" si="295"/>
        <v>41841.056562499994</v>
      </c>
      <c r="Q3162" s="12">
        <f t="shared" si="299"/>
        <v>41863.999305555553</v>
      </c>
      <c r="R3162" s="11">
        <f t="shared" si="296"/>
        <v>80.15789473684211</v>
      </c>
      <c r="S3162" t="str">
        <f t="shared" si="297"/>
        <v>theater</v>
      </c>
      <c r="T3162" t="str">
        <f t="shared" si="298"/>
        <v>plays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12">
        <f t="shared" si="295"/>
        <v>41897.327800925923</v>
      </c>
      <c r="Q3163" s="12">
        <f t="shared" si="299"/>
        <v>41927.327800925923</v>
      </c>
      <c r="R3163" s="11">
        <f t="shared" si="296"/>
        <v>28.405405405405407</v>
      </c>
      <c r="S3163" t="str">
        <f t="shared" si="297"/>
        <v>theater</v>
      </c>
      <c r="T3163" t="str">
        <f t="shared" si="298"/>
        <v>plays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12">
        <f t="shared" si="295"/>
        <v>41799.47756944444</v>
      </c>
      <c r="Q3164" s="12">
        <f t="shared" si="299"/>
        <v>41826.875</v>
      </c>
      <c r="R3164" s="11">
        <f t="shared" si="296"/>
        <v>80.730158730158735</v>
      </c>
      <c r="S3164" t="str">
        <f t="shared" si="297"/>
        <v>theater</v>
      </c>
      <c r="T3164" t="str">
        <f t="shared" si="298"/>
        <v>plays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12">
        <f t="shared" si="295"/>
        <v>41775.545428240737</v>
      </c>
      <c r="Q3165" s="12">
        <f t="shared" si="299"/>
        <v>41805.545428240737</v>
      </c>
      <c r="R3165" s="11">
        <f t="shared" si="296"/>
        <v>200.69444444444446</v>
      </c>
      <c r="S3165" t="str">
        <f t="shared" si="297"/>
        <v>theater</v>
      </c>
      <c r="T3165" t="str">
        <f t="shared" si="298"/>
        <v>plays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12">
        <f t="shared" si="295"/>
        <v>41766.597395833334</v>
      </c>
      <c r="Q3166" s="12">
        <f t="shared" si="299"/>
        <v>41799.597395833334</v>
      </c>
      <c r="R3166" s="11">
        <f t="shared" si="296"/>
        <v>37.591549295774648</v>
      </c>
      <c r="S3166" t="str">
        <f t="shared" si="297"/>
        <v>theater</v>
      </c>
      <c r="T3166" t="str">
        <f t="shared" si="298"/>
        <v>plays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12">
        <f t="shared" si="295"/>
        <v>40643.950925925921</v>
      </c>
      <c r="Q3167" s="12">
        <f t="shared" si="299"/>
        <v>40665.957638888889</v>
      </c>
      <c r="R3167" s="11">
        <f t="shared" si="296"/>
        <v>58.095238095238095</v>
      </c>
      <c r="S3167" t="str">
        <f t="shared" si="297"/>
        <v>theater</v>
      </c>
      <c r="T3167" t="str">
        <f t="shared" si="298"/>
        <v>plays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12">
        <f t="shared" si="295"/>
        <v>41940.483252314814</v>
      </c>
      <c r="Q3168" s="12">
        <f t="shared" si="299"/>
        <v>41969.124305555553</v>
      </c>
      <c r="R3168" s="11">
        <f t="shared" si="296"/>
        <v>60.300892473118282</v>
      </c>
      <c r="S3168" t="str">
        <f t="shared" si="297"/>
        <v>theater</v>
      </c>
      <c r="T3168" t="str">
        <f t="shared" si="298"/>
        <v>plays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12">
        <f t="shared" si="295"/>
        <v>41838.967372685183</v>
      </c>
      <c r="Q3169" s="12">
        <f t="shared" si="299"/>
        <v>41852.967372685183</v>
      </c>
      <c r="R3169" s="11">
        <f t="shared" si="296"/>
        <v>63.363636363636367</v>
      </c>
      <c r="S3169" t="str">
        <f t="shared" si="297"/>
        <v>theater</v>
      </c>
      <c r="T3169" t="str">
        <f t="shared" si="298"/>
        <v>plays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12">
        <f t="shared" si="295"/>
        <v>41771.897604166668</v>
      </c>
      <c r="Q3170" s="12">
        <f t="shared" si="299"/>
        <v>41803.708333333328</v>
      </c>
      <c r="R3170" s="11">
        <f t="shared" si="296"/>
        <v>50.901639344262293</v>
      </c>
      <c r="S3170" t="str">
        <f t="shared" si="297"/>
        <v>theater</v>
      </c>
      <c r="T3170" t="str">
        <f t="shared" si="298"/>
        <v>plays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12">
        <f t="shared" si="295"/>
        <v>41591.529641203699</v>
      </c>
      <c r="Q3171" s="12">
        <f t="shared" si="299"/>
        <v>41620.999305555553</v>
      </c>
      <c r="R3171" s="11">
        <f t="shared" si="296"/>
        <v>100.5</v>
      </c>
      <c r="S3171" t="str">
        <f t="shared" si="297"/>
        <v>theater</v>
      </c>
      <c r="T3171" t="str">
        <f t="shared" si="298"/>
        <v>plays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12">
        <f t="shared" si="295"/>
        <v>41788.872037037036</v>
      </c>
      <c r="Q3172" s="12">
        <f t="shared" si="299"/>
        <v>41821.958333333328</v>
      </c>
      <c r="R3172" s="11">
        <f t="shared" si="296"/>
        <v>31.619718309859156</v>
      </c>
      <c r="S3172" t="str">
        <f t="shared" si="297"/>
        <v>theater</v>
      </c>
      <c r="T3172" t="str">
        <f t="shared" si="298"/>
        <v>plays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12">
        <f t="shared" si="295"/>
        <v>42466.399976851848</v>
      </c>
      <c r="Q3173" s="12">
        <f t="shared" si="299"/>
        <v>42496.399976851848</v>
      </c>
      <c r="R3173" s="11">
        <f t="shared" si="296"/>
        <v>65.102564102564102</v>
      </c>
      <c r="S3173" t="str">
        <f t="shared" si="297"/>
        <v>theater</v>
      </c>
      <c r="T3173" t="str">
        <f t="shared" si="298"/>
        <v>plays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12">
        <f t="shared" si="295"/>
        <v>40923.521620370368</v>
      </c>
      <c r="Q3174" s="12">
        <f t="shared" si="299"/>
        <v>40953.521620370368</v>
      </c>
      <c r="R3174" s="11">
        <f t="shared" si="296"/>
        <v>79.310344827586206</v>
      </c>
      <c r="S3174" t="str">
        <f t="shared" si="297"/>
        <v>theater</v>
      </c>
      <c r="T3174" t="str">
        <f t="shared" si="298"/>
        <v>plays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12">
        <f t="shared" si="295"/>
        <v>41878.670046296291</v>
      </c>
      <c r="Q3175" s="12">
        <f t="shared" si="299"/>
        <v>41908.670046296291</v>
      </c>
      <c r="R3175" s="11">
        <f t="shared" si="296"/>
        <v>139.18918918918919</v>
      </c>
      <c r="S3175" t="str">
        <f t="shared" si="297"/>
        <v>theater</v>
      </c>
      <c r="T3175" t="str">
        <f t="shared" si="298"/>
        <v>plays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12">
        <f t="shared" si="295"/>
        <v>41862.656342592592</v>
      </c>
      <c r="Q3176" s="12">
        <f t="shared" si="299"/>
        <v>41876.656342592592</v>
      </c>
      <c r="R3176" s="11">
        <f t="shared" si="296"/>
        <v>131.91304347826087</v>
      </c>
      <c r="S3176" t="str">
        <f t="shared" si="297"/>
        <v>theater</v>
      </c>
      <c r="T3176" t="str">
        <f t="shared" si="298"/>
        <v>plays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12">
        <f t="shared" si="295"/>
        <v>40531.678553240738</v>
      </c>
      <c r="Q3177" s="12">
        <f t="shared" si="299"/>
        <v>40591.678553240738</v>
      </c>
      <c r="R3177" s="11">
        <f t="shared" si="296"/>
        <v>91.3</v>
      </c>
      <c r="S3177" t="str">
        <f t="shared" si="297"/>
        <v>theater</v>
      </c>
      <c r="T3177" t="str">
        <f t="shared" si="298"/>
        <v>plays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12">
        <f t="shared" si="295"/>
        <v>41477.722581018512</v>
      </c>
      <c r="Q3178" s="12">
        <f t="shared" si="299"/>
        <v>41504.416666666664</v>
      </c>
      <c r="R3178" s="11">
        <f t="shared" si="296"/>
        <v>39.672727272727272</v>
      </c>
      <c r="S3178" t="str">
        <f t="shared" si="297"/>
        <v>theater</v>
      </c>
      <c r="T3178" t="str">
        <f t="shared" si="298"/>
        <v>plays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12">
        <f t="shared" si="295"/>
        <v>41781.458437499998</v>
      </c>
      <c r="Q3179" s="12">
        <f t="shared" si="299"/>
        <v>41811.458437499998</v>
      </c>
      <c r="R3179" s="11">
        <f t="shared" si="296"/>
        <v>57.549019607843135</v>
      </c>
      <c r="S3179" t="str">
        <f t="shared" si="297"/>
        <v>theater</v>
      </c>
      <c r="T3179" t="str">
        <f t="shared" si="298"/>
        <v>plays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12">
        <f t="shared" si="295"/>
        <v>41806.396701388883</v>
      </c>
      <c r="Q3180" s="12">
        <f t="shared" si="299"/>
        <v>41836.396701388883</v>
      </c>
      <c r="R3180" s="11">
        <f t="shared" si="296"/>
        <v>33.025641025641029</v>
      </c>
      <c r="S3180" t="str">
        <f t="shared" si="297"/>
        <v>theater</v>
      </c>
      <c r="T3180" t="str">
        <f t="shared" si="298"/>
        <v>plays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12">
        <f t="shared" si="295"/>
        <v>41375.49387731481</v>
      </c>
      <c r="Q3181" s="12">
        <f t="shared" si="299"/>
        <v>41400.49387731481</v>
      </c>
      <c r="R3181" s="11">
        <f t="shared" si="296"/>
        <v>77.335806451612896</v>
      </c>
      <c r="S3181" t="str">
        <f t="shared" si="297"/>
        <v>theater</v>
      </c>
      <c r="T3181" t="str">
        <f t="shared" si="298"/>
        <v>plays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12">
        <f t="shared" si="295"/>
        <v>41780.204270833332</v>
      </c>
      <c r="Q3182" s="12">
        <f t="shared" si="299"/>
        <v>41810.204270833332</v>
      </c>
      <c r="R3182" s="11">
        <f t="shared" si="296"/>
        <v>31.933333333333334</v>
      </c>
      <c r="S3182" t="str">
        <f t="shared" si="297"/>
        <v>theater</v>
      </c>
      <c r="T3182" t="str">
        <f t="shared" si="298"/>
        <v>plays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12">
        <f t="shared" si="295"/>
        <v>41779.101701388885</v>
      </c>
      <c r="Q3183" s="12">
        <f t="shared" si="299"/>
        <v>41805.458333333328</v>
      </c>
      <c r="R3183" s="11">
        <f t="shared" si="296"/>
        <v>36.333333333333336</v>
      </c>
      <c r="S3183" t="str">
        <f t="shared" si="297"/>
        <v>theater</v>
      </c>
      <c r="T3183" t="str">
        <f t="shared" si="298"/>
        <v>plays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12">
        <f t="shared" si="295"/>
        <v>40883.740983796291</v>
      </c>
      <c r="Q3184" s="12">
        <f t="shared" si="299"/>
        <v>40939.5</v>
      </c>
      <c r="R3184" s="11">
        <f t="shared" si="296"/>
        <v>46.768211920529801</v>
      </c>
      <c r="S3184" t="str">
        <f t="shared" si="297"/>
        <v>theater</v>
      </c>
      <c r="T3184" t="str">
        <f t="shared" si="298"/>
        <v>plays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12">
        <f t="shared" si="295"/>
        <v>41491.586446759255</v>
      </c>
      <c r="Q3185" s="12">
        <f t="shared" si="299"/>
        <v>41509.586446759255</v>
      </c>
      <c r="R3185" s="11">
        <f t="shared" si="296"/>
        <v>40.073529411764703</v>
      </c>
      <c r="S3185" t="str">
        <f t="shared" si="297"/>
        <v>theater</v>
      </c>
      <c r="T3185" t="str">
        <f t="shared" si="298"/>
        <v>plays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12">
        <f t="shared" si="295"/>
        <v>41791.785081018512</v>
      </c>
      <c r="Q3186" s="12">
        <f t="shared" si="299"/>
        <v>41821.785081018512</v>
      </c>
      <c r="R3186" s="11">
        <f t="shared" si="296"/>
        <v>100.21739130434783</v>
      </c>
      <c r="S3186" t="str">
        <f t="shared" si="297"/>
        <v>theater</v>
      </c>
      <c r="T3186" t="str">
        <f t="shared" si="298"/>
        <v>plays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12">
        <f t="shared" si="295"/>
        <v>41829.768993055557</v>
      </c>
      <c r="Q3187" s="12">
        <f t="shared" si="299"/>
        <v>41836.768993055557</v>
      </c>
      <c r="R3187" s="11">
        <f t="shared" si="296"/>
        <v>41.666666666666664</v>
      </c>
      <c r="S3187" t="str">
        <f t="shared" si="297"/>
        <v>theater</v>
      </c>
      <c r="T3187" t="str">
        <f t="shared" si="298"/>
        <v>plays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12">
        <f t="shared" si="295"/>
        <v>41868.715717592589</v>
      </c>
      <c r="Q3188" s="12">
        <f t="shared" si="299"/>
        <v>41898.666666666664</v>
      </c>
      <c r="R3188" s="11">
        <f t="shared" si="296"/>
        <v>46.714285714285715</v>
      </c>
      <c r="S3188" t="str">
        <f t="shared" si="297"/>
        <v>theater</v>
      </c>
      <c r="T3188" t="str">
        <f t="shared" si="298"/>
        <v>plays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12">
        <f t="shared" si="295"/>
        <v>41835.458020833328</v>
      </c>
      <c r="Q3189" s="12">
        <f t="shared" si="299"/>
        <v>41855.458020833328</v>
      </c>
      <c r="R3189" s="11">
        <f t="shared" si="296"/>
        <v>71.491803278688522</v>
      </c>
      <c r="S3189" t="str">
        <f t="shared" si="297"/>
        <v>theater</v>
      </c>
      <c r="T3189" t="str">
        <f t="shared" si="298"/>
        <v>plays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12">
        <f t="shared" si="295"/>
        <v>42144.207199074073</v>
      </c>
      <c r="Q3190" s="12">
        <f t="shared" si="299"/>
        <v>42165.207199074073</v>
      </c>
      <c r="R3190" s="11">
        <f t="shared" si="296"/>
        <v>14.444444444444445</v>
      </c>
      <c r="S3190" t="str">
        <f t="shared" si="297"/>
        <v>theater</v>
      </c>
      <c r="T3190" t="str">
        <f t="shared" si="298"/>
        <v>musical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12">
        <f t="shared" si="295"/>
        <v>42118.138101851851</v>
      </c>
      <c r="Q3191" s="12">
        <f t="shared" si="299"/>
        <v>42148.138101851851</v>
      </c>
      <c r="R3191" s="11">
        <f t="shared" si="296"/>
        <v>356.84210526315792</v>
      </c>
      <c r="S3191" t="str">
        <f t="shared" si="297"/>
        <v>theater</v>
      </c>
      <c r="T3191" t="str">
        <f t="shared" si="298"/>
        <v>musical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12">
        <f t="shared" si="295"/>
        <v>42682.942997685182</v>
      </c>
      <c r="Q3192" s="12">
        <f t="shared" si="299"/>
        <v>42712.984664351847</v>
      </c>
      <c r="R3192" s="11">
        <f t="shared" si="296"/>
        <v>0</v>
      </c>
      <c r="S3192" t="str">
        <f t="shared" si="297"/>
        <v>theater</v>
      </c>
      <c r="T3192" t="str">
        <f t="shared" si="298"/>
        <v>musical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12">
        <f t="shared" si="295"/>
        <v>42538.547094907401</v>
      </c>
      <c r="Q3193" s="12">
        <f t="shared" si="299"/>
        <v>42598.547094907401</v>
      </c>
      <c r="R3193" s="11">
        <f t="shared" si="296"/>
        <v>37.75</v>
      </c>
      <c r="S3193" t="str">
        <f t="shared" si="297"/>
        <v>theater</v>
      </c>
      <c r="T3193" t="str">
        <f t="shared" si="298"/>
        <v>musical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12">
        <f t="shared" si="295"/>
        <v>42018.732164351844</v>
      </c>
      <c r="Q3194" s="12">
        <f t="shared" si="299"/>
        <v>42063.708333333336</v>
      </c>
      <c r="R3194" s="11">
        <f t="shared" si="296"/>
        <v>12.75</v>
      </c>
      <c r="S3194" t="str">
        <f t="shared" si="297"/>
        <v>theater</v>
      </c>
      <c r="T3194" t="str">
        <f t="shared" si="298"/>
        <v>musical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12">
        <f t="shared" si="295"/>
        <v>42010.759907407402</v>
      </c>
      <c r="Q3195" s="12">
        <f t="shared" si="299"/>
        <v>42055.759907407402</v>
      </c>
      <c r="R3195" s="11">
        <f t="shared" si="296"/>
        <v>24.458333333333332</v>
      </c>
      <c r="S3195" t="str">
        <f t="shared" si="297"/>
        <v>theater</v>
      </c>
      <c r="T3195" t="str">
        <f t="shared" si="298"/>
        <v>musical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12">
        <f t="shared" si="295"/>
        <v>42181.854143518511</v>
      </c>
      <c r="Q3196" s="12">
        <f t="shared" si="299"/>
        <v>42211.854143518511</v>
      </c>
      <c r="R3196" s="11">
        <f t="shared" si="296"/>
        <v>0</v>
      </c>
      <c r="S3196" t="str">
        <f t="shared" si="297"/>
        <v>theater</v>
      </c>
      <c r="T3196" t="str">
        <f t="shared" si="298"/>
        <v>musical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12">
        <f t="shared" si="295"/>
        <v>42017.385902777773</v>
      </c>
      <c r="Q3197" s="12">
        <f t="shared" si="299"/>
        <v>42047.385902777773</v>
      </c>
      <c r="R3197" s="11">
        <f t="shared" si="296"/>
        <v>53.07692307692308</v>
      </c>
      <c r="S3197" t="str">
        <f t="shared" si="297"/>
        <v>theater</v>
      </c>
      <c r="T3197" t="str">
        <f t="shared" si="298"/>
        <v>musical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12">
        <f t="shared" si="295"/>
        <v>42157.389756944445</v>
      </c>
      <c r="Q3198" s="12">
        <f t="shared" si="299"/>
        <v>42217.374999999993</v>
      </c>
      <c r="R3198" s="11">
        <f t="shared" si="296"/>
        <v>300</v>
      </c>
      <c r="S3198" t="str">
        <f t="shared" si="297"/>
        <v>theater</v>
      </c>
      <c r="T3198" t="str">
        <f t="shared" si="298"/>
        <v>musical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12">
        <f t="shared" si="295"/>
        <v>42009.28493055555</v>
      </c>
      <c r="Q3199" s="12">
        <f t="shared" si="299"/>
        <v>42039.28493055555</v>
      </c>
      <c r="R3199" s="11">
        <f t="shared" si="296"/>
        <v>286.25</v>
      </c>
      <c r="S3199" t="str">
        <f t="shared" si="297"/>
        <v>theater</v>
      </c>
      <c r="T3199" t="str">
        <f t="shared" si="298"/>
        <v>musical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12">
        <f t="shared" si="295"/>
        <v>42013.216168981475</v>
      </c>
      <c r="Q3200" s="12">
        <f t="shared" si="299"/>
        <v>42051.216168981475</v>
      </c>
      <c r="R3200" s="11">
        <f t="shared" si="296"/>
        <v>36.666666666666664</v>
      </c>
      <c r="S3200" t="str">
        <f t="shared" si="297"/>
        <v>theater</v>
      </c>
      <c r="T3200" t="str">
        <f t="shared" si="298"/>
        <v>musical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12">
        <f t="shared" si="295"/>
        <v>41858.553449074068</v>
      </c>
      <c r="Q3201" s="12">
        <f t="shared" si="299"/>
        <v>41888.666666666664</v>
      </c>
      <c r="R3201" s="11">
        <f t="shared" si="296"/>
        <v>49.20754716981132</v>
      </c>
      <c r="S3201" t="str">
        <f t="shared" si="297"/>
        <v>theater</v>
      </c>
      <c r="T3201" t="str">
        <f t="shared" si="298"/>
        <v>musical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12">
        <f t="shared" si="295"/>
        <v>42460.112280092588</v>
      </c>
      <c r="Q3202" s="12">
        <f t="shared" si="299"/>
        <v>42490.023611111108</v>
      </c>
      <c r="R3202" s="11">
        <f t="shared" si="296"/>
        <v>1</v>
      </c>
      <c r="S3202" t="str">
        <f t="shared" si="297"/>
        <v>theater</v>
      </c>
      <c r="T3202" t="str">
        <f t="shared" si="298"/>
        <v>musical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((E3203/D3203)*100)</f>
        <v>1.25</v>
      </c>
      <c r="P3203" s="12">
        <f t="shared" ref="P3203:P3266" si="301">(((J3203/60)/60)/24)+DATE(1970,1,1)+(-5/24)</f>
        <v>41861.558761574073</v>
      </c>
      <c r="Q3203" s="12">
        <f t="shared" si="299"/>
        <v>41882.558761574073</v>
      </c>
      <c r="R3203" s="11">
        <f t="shared" ref="R3203:R3266" si="302">IFERROR(E3203/L3203,0)</f>
        <v>12.5</v>
      </c>
      <c r="S3203" t="str">
        <f t="shared" ref="S3203:S3266" si="303">LEFT(N3203, SEARCH("/",N3203,1)-1)</f>
        <v>theater</v>
      </c>
      <c r="T3203" t="str">
        <f t="shared" ref="T3203:T3266" si="304">RIGHT(N3203,LEN(N3203)-SEARCH("/",N3203))</f>
        <v>musical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12">
        <f t="shared" si="301"/>
        <v>42293.645208333335</v>
      </c>
      <c r="Q3204" s="12">
        <f t="shared" ref="Q3204:Q3267" si="305">(((I3204/60)/60)/24)+DATE(1970,1,1)+(-5/24)</f>
        <v>42352.040972222218</v>
      </c>
      <c r="R3204" s="11">
        <f t="shared" si="302"/>
        <v>109.04</v>
      </c>
      <c r="S3204" t="str">
        <f t="shared" si="303"/>
        <v>theater</v>
      </c>
      <c r="T3204" t="str">
        <f t="shared" si="304"/>
        <v>musical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12">
        <f t="shared" si="301"/>
        <v>42242.780347222222</v>
      </c>
      <c r="Q3205" s="12">
        <f t="shared" si="305"/>
        <v>42272.780347222222</v>
      </c>
      <c r="R3205" s="11">
        <f t="shared" si="302"/>
        <v>41.666666666666664</v>
      </c>
      <c r="S3205" t="str">
        <f t="shared" si="303"/>
        <v>theater</v>
      </c>
      <c r="T3205" t="str">
        <f t="shared" si="304"/>
        <v>musical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12">
        <f t="shared" si="301"/>
        <v>42172.477766203701</v>
      </c>
      <c r="Q3206" s="12">
        <f t="shared" si="305"/>
        <v>42202.468055555553</v>
      </c>
      <c r="R3206" s="11">
        <f t="shared" si="302"/>
        <v>0</v>
      </c>
      <c r="S3206" t="str">
        <f t="shared" si="303"/>
        <v>theater</v>
      </c>
      <c r="T3206" t="str">
        <f t="shared" si="304"/>
        <v>musical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12">
        <f t="shared" si="301"/>
        <v>42095.166342592587</v>
      </c>
      <c r="Q3207" s="12">
        <f t="shared" si="305"/>
        <v>42125.166342592587</v>
      </c>
      <c r="R3207" s="11">
        <f t="shared" si="302"/>
        <v>22.75</v>
      </c>
      <c r="S3207" t="str">
        <f t="shared" si="303"/>
        <v>theater</v>
      </c>
      <c r="T3207" t="str">
        <f t="shared" si="304"/>
        <v>musical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12">
        <f t="shared" si="301"/>
        <v>42236.067719907405</v>
      </c>
      <c r="Q3208" s="12">
        <f t="shared" si="305"/>
        <v>42266.067719907405</v>
      </c>
      <c r="R3208" s="11">
        <f t="shared" si="302"/>
        <v>0</v>
      </c>
      <c r="S3208" t="str">
        <f t="shared" si="303"/>
        <v>theater</v>
      </c>
      <c r="T3208" t="str">
        <f t="shared" si="304"/>
        <v>musical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12">
        <f t="shared" si="301"/>
        <v>42057.069525462961</v>
      </c>
      <c r="Q3209" s="12">
        <f t="shared" si="305"/>
        <v>42117.027858796289</v>
      </c>
      <c r="R3209" s="11">
        <f t="shared" si="302"/>
        <v>70.833333333333329</v>
      </c>
      <c r="S3209" t="str">
        <f t="shared" si="303"/>
        <v>theater</v>
      </c>
      <c r="T3209" t="str">
        <f t="shared" si="304"/>
        <v>musical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12">
        <f t="shared" si="301"/>
        <v>41827.396724537037</v>
      </c>
      <c r="Q3210" s="12">
        <f t="shared" si="305"/>
        <v>41848.396724537037</v>
      </c>
      <c r="R3210" s="11">
        <f t="shared" si="302"/>
        <v>63.109756097560975</v>
      </c>
      <c r="S3210" t="str">
        <f t="shared" si="303"/>
        <v>theater</v>
      </c>
      <c r="T3210" t="str">
        <f t="shared" si="304"/>
        <v>plays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12">
        <f t="shared" si="301"/>
        <v>41778.428912037038</v>
      </c>
      <c r="Q3211" s="12">
        <f t="shared" si="305"/>
        <v>41810.75</v>
      </c>
      <c r="R3211" s="11">
        <f t="shared" si="302"/>
        <v>50.157964601769912</v>
      </c>
      <c r="S3211" t="str">
        <f t="shared" si="303"/>
        <v>theater</v>
      </c>
      <c r="T3211" t="str">
        <f t="shared" si="304"/>
        <v>plays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12">
        <f t="shared" si="301"/>
        <v>41013.728229166663</v>
      </c>
      <c r="Q3212" s="12">
        <f t="shared" si="305"/>
        <v>41060.957638888889</v>
      </c>
      <c r="R3212" s="11">
        <f t="shared" si="302"/>
        <v>62.883333333333333</v>
      </c>
      <c r="S3212" t="str">
        <f t="shared" si="303"/>
        <v>theater</v>
      </c>
      <c r="T3212" t="str">
        <f t="shared" si="304"/>
        <v>plays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12">
        <f t="shared" si="301"/>
        <v>41834.378240740742</v>
      </c>
      <c r="Q3213" s="12">
        <f t="shared" si="305"/>
        <v>41865.875</v>
      </c>
      <c r="R3213" s="11">
        <f t="shared" si="302"/>
        <v>85.531055900621112</v>
      </c>
      <c r="S3213" t="str">
        <f t="shared" si="303"/>
        <v>theater</v>
      </c>
      <c r="T3213" t="str">
        <f t="shared" si="304"/>
        <v>plays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12">
        <f t="shared" si="301"/>
        <v>41829.587395833332</v>
      </c>
      <c r="Q3214" s="12">
        <f t="shared" si="305"/>
        <v>41859.587395833332</v>
      </c>
      <c r="R3214" s="11">
        <f t="shared" si="302"/>
        <v>53.723404255319146</v>
      </c>
      <c r="S3214" t="str">
        <f t="shared" si="303"/>
        <v>theater</v>
      </c>
      <c r="T3214" t="str">
        <f t="shared" si="304"/>
        <v>plays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12">
        <f t="shared" si="301"/>
        <v>42171.555081018516</v>
      </c>
      <c r="Q3215" s="12">
        <f t="shared" si="305"/>
        <v>42211.555081018516</v>
      </c>
      <c r="R3215" s="11">
        <f t="shared" si="302"/>
        <v>127.80851063829788</v>
      </c>
      <c r="S3215" t="str">
        <f t="shared" si="303"/>
        <v>theater</v>
      </c>
      <c r="T3215" t="str">
        <f t="shared" si="304"/>
        <v>plays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12">
        <f t="shared" si="301"/>
        <v>42337.584178240737</v>
      </c>
      <c r="Q3216" s="12">
        <f t="shared" si="305"/>
        <v>42374.788194444445</v>
      </c>
      <c r="R3216" s="11">
        <f t="shared" si="302"/>
        <v>106.57391304347826</v>
      </c>
      <c r="S3216" t="str">
        <f t="shared" si="303"/>
        <v>theater</v>
      </c>
      <c r="T3216" t="str">
        <f t="shared" si="304"/>
        <v>plays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12">
        <f t="shared" si="301"/>
        <v>42219.456840277773</v>
      </c>
      <c r="Q3217" s="12">
        <f t="shared" si="305"/>
        <v>42256.957638888889</v>
      </c>
      <c r="R3217" s="11">
        <f t="shared" si="302"/>
        <v>262.11194029850748</v>
      </c>
      <c r="S3217" t="str">
        <f t="shared" si="303"/>
        <v>theater</v>
      </c>
      <c r="T3217" t="str">
        <f t="shared" si="304"/>
        <v>plays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12">
        <f t="shared" si="301"/>
        <v>42165.254293981481</v>
      </c>
      <c r="Q3218" s="12">
        <f t="shared" si="305"/>
        <v>42196.395833333336</v>
      </c>
      <c r="R3218" s="11">
        <f t="shared" si="302"/>
        <v>57.171428571428571</v>
      </c>
      <c r="S3218" t="str">
        <f t="shared" si="303"/>
        <v>theater</v>
      </c>
      <c r="T3218" t="str">
        <f t="shared" si="304"/>
        <v>plays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12">
        <f t="shared" si="301"/>
        <v>42648.337777777771</v>
      </c>
      <c r="Q3219" s="12">
        <f t="shared" si="305"/>
        <v>42678.337777777771</v>
      </c>
      <c r="R3219" s="11">
        <f t="shared" si="302"/>
        <v>50.20192307692308</v>
      </c>
      <c r="S3219" t="str">
        <f t="shared" si="303"/>
        <v>theater</v>
      </c>
      <c r="T3219" t="str">
        <f t="shared" si="304"/>
        <v>plays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12">
        <f t="shared" si="301"/>
        <v>41970.793819444443</v>
      </c>
      <c r="Q3220" s="12">
        <f t="shared" si="305"/>
        <v>42003.791666666664</v>
      </c>
      <c r="R3220" s="11">
        <f t="shared" si="302"/>
        <v>66.586956521739125</v>
      </c>
      <c r="S3220" t="str">
        <f t="shared" si="303"/>
        <v>theater</v>
      </c>
      <c r="T3220" t="str">
        <f t="shared" si="304"/>
        <v>plays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12">
        <f t="shared" si="301"/>
        <v>42050.77484953704</v>
      </c>
      <c r="Q3221" s="12">
        <f t="shared" si="305"/>
        <v>42085.733182870368</v>
      </c>
      <c r="R3221" s="11">
        <f t="shared" si="302"/>
        <v>168.25210084033614</v>
      </c>
      <c r="S3221" t="str">
        <f t="shared" si="303"/>
        <v>theater</v>
      </c>
      <c r="T3221" t="str">
        <f t="shared" si="304"/>
        <v>plays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12">
        <f t="shared" si="301"/>
        <v>42772.625046296293</v>
      </c>
      <c r="Q3222" s="12">
        <f t="shared" si="305"/>
        <v>42806.666666666664</v>
      </c>
      <c r="R3222" s="11">
        <f t="shared" si="302"/>
        <v>256.37288135593218</v>
      </c>
      <c r="S3222" t="str">
        <f t="shared" si="303"/>
        <v>theater</v>
      </c>
      <c r="T3222" t="str">
        <f t="shared" si="304"/>
        <v>plays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12">
        <f t="shared" si="301"/>
        <v>42155.488460648143</v>
      </c>
      <c r="Q3223" s="12">
        <f t="shared" si="305"/>
        <v>42190.488460648143</v>
      </c>
      <c r="R3223" s="11">
        <f t="shared" si="302"/>
        <v>36.610619469026545</v>
      </c>
      <c r="S3223" t="str">
        <f t="shared" si="303"/>
        <v>theater</v>
      </c>
      <c r="T3223" t="str">
        <f t="shared" si="304"/>
        <v>plays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12">
        <f t="shared" si="301"/>
        <v>42270.373807870368</v>
      </c>
      <c r="Q3224" s="12">
        <f t="shared" si="305"/>
        <v>42301.686805555553</v>
      </c>
      <c r="R3224" s="11">
        <f t="shared" si="302"/>
        <v>37.142857142857146</v>
      </c>
      <c r="S3224" t="str">
        <f t="shared" si="303"/>
        <v>theater</v>
      </c>
      <c r="T3224" t="str">
        <f t="shared" si="304"/>
        <v>plays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12">
        <f t="shared" si="301"/>
        <v>42206.62703703704</v>
      </c>
      <c r="Q3225" s="12">
        <f t="shared" si="305"/>
        <v>42236.62703703704</v>
      </c>
      <c r="R3225" s="11">
        <f t="shared" si="302"/>
        <v>45.878378378378379</v>
      </c>
      <c r="S3225" t="str">
        <f t="shared" si="303"/>
        <v>theater</v>
      </c>
      <c r="T3225" t="str">
        <f t="shared" si="304"/>
        <v>plays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12">
        <f t="shared" si="301"/>
        <v>42697.642511574071</v>
      </c>
      <c r="Q3226" s="12">
        <f t="shared" si="305"/>
        <v>42744.999999999993</v>
      </c>
      <c r="R3226" s="11">
        <f t="shared" si="302"/>
        <v>141.71296296296296</v>
      </c>
      <c r="S3226" t="str">
        <f t="shared" si="303"/>
        <v>theater</v>
      </c>
      <c r="T3226" t="str">
        <f t="shared" si="304"/>
        <v>plays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12">
        <f t="shared" si="301"/>
        <v>42503.351134259261</v>
      </c>
      <c r="Q3227" s="12">
        <f t="shared" si="305"/>
        <v>42524.666666666664</v>
      </c>
      <c r="R3227" s="11">
        <f t="shared" si="302"/>
        <v>52.487179487179489</v>
      </c>
      <c r="S3227" t="str">
        <f t="shared" si="303"/>
        <v>theater</v>
      </c>
      <c r="T3227" t="str">
        <f t="shared" si="304"/>
        <v>plays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12">
        <f t="shared" si="301"/>
        <v>42277.375138888885</v>
      </c>
      <c r="Q3228" s="12">
        <f t="shared" si="305"/>
        <v>42307.375138888885</v>
      </c>
      <c r="R3228" s="11">
        <f t="shared" si="302"/>
        <v>59.523809523809526</v>
      </c>
      <c r="S3228" t="str">
        <f t="shared" si="303"/>
        <v>theater</v>
      </c>
      <c r="T3228" t="str">
        <f t="shared" si="304"/>
        <v>plays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12">
        <f t="shared" si="301"/>
        <v>42722.674027777779</v>
      </c>
      <c r="Q3229" s="12">
        <f t="shared" si="305"/>
        <v>42752.674027777779</v>
      </c>
      <c r="R3229" s="11">
        <f t="shared" si="302"/>
        <v>50</v>
      </c>
      <c r="S3229" t="str">
        <f t="shared" si="303"/>
        <v>theater</v>
      </c>
      <c r="T3229" t="str">
        <f t="shared" si="304"/>
        <v>plays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12">
        <f t="shared" si="301"/>
        <v>42323.500972222224</v>
      </c>
      <c r="Q3230" s="12">
        <f t="shared" si="305"/>
        <v>42354.999305555553</v>
      </c>
      <c r="R3230" s="11">
        <f t="shared" si="302"/>
        <v>193.62162162162161</v>
      </c>
      <c r="S3230" t="str">
        <f t="shared" si="303"/>
        <v>theater</v>
      </c>
      <c r="T3230" t="str">
        <f t="shared" si="304"/>
        <v>plays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12">
        <f t="shared" si="301"/>
        <v>41933.083310185182</v>
      </c>
      <c r="Q3231" s="12">
        <f t="shared" si="305"/>
        <v>41963.124976851854</v>
      </c>
      <c r="R3231" s="11">
        <f t="shared" si="302"/>
        <v>106.79702970297029</v>
      </c>
      <c r="S3231" t="str">
        <f t="shared" si="303"/>
        <v>theater</v>
      </c>
      <c r="T3231" t="str">
        <f t="shared" si="304"/>
        <v>plays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12">
        <f t="shared" si="301"/>
        <v>41897.959791666668</v>
      </c>
      <c r="Q3232" s="12">
        <f t="shared" si="305"/>
        <v>41912.957638888889</v>
      </c>
      <c r="R3232" s="11">
        <f t="shared" si="302"/>
        <v>77.21621621621621</v>
      </c>
      <c r="S3232" t="str">
        <f t="shared" si="303"/>
        <v>theater</v>
      </c>
      <c r="T3232" t="str">
        <f t="shared" si="304"/>
        <v>plays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12">
        <f t="shared" si="301"/>
        <v>42446.735497685186</v>
      </c>
      <c r="Q3233" s="12">
        <f t="shared" si="305"/>
        <v>42476.735497685186</v>
      </c>
      <c r="R3233" s="11">
        <f t="shared" si="302"/>
        <v>57.5</v>
      </c>
      <c r="S3233" t="str">
        <f t="shared" si="303"/>
        <v>theater</v>
      </c>
      <c r="T3233" t="str">
        <f t="shared" si="304"/>
        <v>plays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12">
        <f t="shared" si="301"/>
        <v>42463.605520833335</v>
      </c>
      <c r="Q3234" s="12">
        <f t="shared" si="305"/>
        <v>42493.957638888889</v>
      </c>
      <c r="R3234" s="11">
        <f t="shared" si="302"/>
        <v>50.46153846153846</v>
      </c>
      <c r="S3234" t="str">
        <f t="shared" si="303"/>
        <v>theater</v>
      </c>
      <c r="T3234" t="str">
        <f t="shared" si="304"/>
        <v>plays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12">
        <f t="shared" si="301"/>
        <v>42766.596701388888</v>
      </c>
      <c r="Q3235" s="12">
        <f t="shared" si="305"/>
        <v>42796.596701388888</v>
      </c>
      <c r="R3235" s="11">
        <f t="shared" si="302"/>
        <v>97.377049180327873</v>
      </c>
      <c r="S3235" t="str">
        <f t="shared" si="303"/>
        <v>theater</v>
      </c>
      <c r="T3235" t="str">
        <f t="shared" si="304"/>
        <v>plays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12">
        <f t="shared" si="301"/>
        <v>42734.581111111103</v>
      </c>
      <c r="Q3236" s="12">
        <f t="shared" si="305"/>
        <v>42767.771527777775</v>
      </c>
      <c r="R3236" s="11">
        <f t="shared" si="302"/>
        <v>34.91921739130435</v>
      </c>
      <c r="S3236" t="str">
        <f t="shared" si="303"/>
        <v>theater</v>
      </c>
      <c r="T3236" t="str">
        <f t="shared" si="304"/>
        <v>plays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12">
        <f t="shared" si="301"/>
        <v>42522.139479166661</v>
      </c>
      <c r="Q3237" s="12">
        <f t="shared" si="305"/>
        <v>42552.139479166661</v>
      </c>
      <c r="R3237" s="11">
        <f t="shared" si="302"/>
        <v>85.530386740331494</v>
      </c>
      <c r="S3237" t="str">
        <f t="shared" si="303"/>
        <v>theater</v>
      </c>
      <c r="T3237" t="str">
        <f t="shared" si="304"/>
        <v>plays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12">
        <f t="shared" si="301"/>
        <v>42702.708715277775</v>
      </c>
      <c r="Q3238" s="12">
        <f t="shared" si="305"/>
        <v>42732.708715277775</v>
      </c>
      <c r="R3238" s="11">
        <f t="shared" si="302"/>
        <v>182.90909090909091</v>
      </c>
      <c r="S3238" t="str">
        <f t="shared" si="303"/>
        <v>theater</v>
      </c>
      <c r="T3238" t="str">
        <f t="shared" si="304"/>
        <v>plays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12">
        <f t="shared" si="301"/>
        <v>42252.266018518516</v>
      </c>
      <c r="Q3239" s="12">
        <f t="shared" si="305"/>
        <v>42275.957638888889</v>
      </c>
      <c r="R3239" s="11">
        <f t="shared" si="302"/>
        <v>131.13620817843866</v>
      </c>
      <c r="S3239" t="str">
        <f t="shared" si="303"/>
        <v>theater</v>
      </c>
      <c r="T3239" t="str">
        <f t="shared" si="304"/>
        <v>plays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12">
        <f t="shared" si="301"/>
        <v>42156.302060185182</v>
      </c>
      <c r="Q3240" s="12">
        <f t="shared" si="305"/>
        <v>42186.302060185182</v>
      </c>
      <c r="R3240" s="11">
        <f t="shared" si="302"/>
        <v>39.810126582278478</v>
      </c>
      <c r="S3240" t="str">
        <f t="shared" si="303"/>
        <v>theater</v>
      </c>
      <c r="T3240" t="str">
        <f t="shared" si="304"/>
        <v>plays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12">
        <f t="shared" si="301"/>
        <v>42277.880706018514</v>
      </c>
      <c r="Q3241" s="12">
        <f t="shared" si="305"/>
        <v>42302.790972222218</v>
      </c>
      <c r="R3241" s="11">
        <f t="shared" si="302"/>
        <v>59.701730769230764</v>
      </c>
      <c r="S3241" t="str">
        <f t="shared" si="303"/>
        <v>theater</v>
      </c>
      <c r="T3241" t="str">
        <f t="shared" si="304"/>
        <v>plays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12">
        <f t="shared" si="301"/>
        <v>42754.485509259255</v>
      </c>
      <c r="Q3242" s="12">
        <f t="shared" si="305"/>
        <v>42782.749999999993</v>
      </c>
      <c r="R3242" s="11">
        <f t="shared" si="302"/>
        <v>88.735294117647058</v>
      </c>
      <c r="S3242" t="str">
        <f t="shared" si="303"/>
        <v>theater</v>
      </c>
      <c r="T3242" t="str">
        <f t="shared" si="304"/>
        <v>plays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12">
        <f t="shared" si="301"/>
        <v>41893.116550925923</v>
      </c>
      <c r="Q3243" s="12">
        <f t="shared" si="305"/>
        <v>41926.082638888889</v>
      </c>
      <c r="R3243" s="11">
        <f t="shared" si="302"/>
        <v>58.688622754491021</v>
      </c>
      <c r="S3243" t="str">
        <f t="shared" si="303"/>
        <v>theater</v>
      </c>
      <c r="T3243" t="str">
        <f t="shared" si="304"/>
        <v>plays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12">
        <f t="shared" si="301"/>
        <v>41871.547361111108</v>
      </c>
      <c r="Q3244" s="12">
        <f t="shared" si="305"/>
        <v>41901.547361111108</v>
      </c>
      <c r="R3244" s="11">
        <f t="shared" si="302"/>
        <v>69.56513661202186</v>
      </c>
      <c r="S3244" t="str">
        <f t="shared" si="303"/>
        <v>theater</v>
      </c>
      <c r="T3244" t="str">
        <f t="shared" si="304"/>
        <v>plays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12">
        <f t="shared" si="301"/>
        <v>42261.888449074067</v>
      </c>
      <c r="Q3245" s="12">
        <f t="shared" si="305"/>
        <v>42285.791666666664</v>
      </c>
      <c r="R3245" s="11">
        <f t="shared" si="302"/>
        <v>115.87323943661971</v>
      </c>
      <c r="S3245" t="str">
        <f t="shared" si="303"/>
        <v>theater</v>
      </c>
      <c r="T3245" t="str">
        <f t="shared" si="304"/>
        <v>plays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12">
        <f t="shared" si="301"/>
        <v>42675.485902777778</v>
      </c>
      <c r="Q3246" s="12">
        <f t="shared" si="305"/>
        <v>42705.527569444443</v>
      </c>
      <c r="R3246" s="11">
        <f t="shared" si="302"/>
        <v>23.869565217391305</v>
      </c>
      <c r="S3246" t="str">
        <f t="shared" si="303"/>
        <v>theater</v>
      </c>
      <c r="T3246" t="str">
        <f t="shared" si="304"/>
        <v>plays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12">
        <f t="shared" si="301"/>
        <v>42135.391874999994</v>
      </c>
      <c r="Q3247" s="12">
        <f t="shared" si="305"/>
        <v>42166.874999999993</v>
      </c>
      <c r="R3247" s="11">
        <f t="shared" si="302"/>
        <v>81.125925925925927</v>
      </c>
      <c r="S3247" t="str">
        <f t="shared" si="303"/>
        <v>theater</v>
      </c>
      <c r="T3247" t="str">
        <f t="shared" si="304"/>
        <v>plays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12">
        <f t="shared" si="301"/>
        <v>42230.263888888883</v>
      </c>
      <c r="Q3248" s="12">
        <f t="shared" si="305"/>
        <v>42258.957638888889</v>
      </c>
      <c r="R3248" s="11">
        <f t="shared" si="302"/>
        <v>57.626943005181346</v>
      </c>
      <c r="S3248" t="str">
        <f t="shared" si="303"/>
        <v>theater</v>
      </c>
      <c r="T3248" t="str">
        <f t="shared" si="304"/>
        <v>plays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12">
        <f t="shared" si="301"/>
        <v>42167.22583333333</v>
      </c>
      <c r="Q3249" s="12">
        <f t="shared" si="305"/>
        <v>42197.22583333333</v>
      </c>
      <c r="R3249" s="11">
        <f t="shared" si="302"/>
        <v>46.429824561403507</v>
      </c>
      <c r="S3249" t="str">
        <f t="shared" si="303"/>
        <v>theater</v>
      </c>
      <c r="T3249" t="str">
        <f t="shared" si="304"/>
        <v>plays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12">
        <f t="shared" si="301"/>
        <v>42068.68005787037</v>
      </c>
      <c r="Q3250" s="12">
        <f t="shared" si="305"/>
        <v>42098.638391203705</v>
      </c>
      <c r="R3250" s="11">
        <f t="shared" si="302"/>
        <v>60.475000000000001</v>
      </c>
      <c r="S3250" t="str">
        <f t="shared" si="303"/>
        <v>theater</v>
      </c>
      <c r="T3250" t="str">
        <f t="shared" si="304"/>
        <v>plays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12">
        <f t="shared" si="301"/>
        <v>42145.538356481477</v>
      </c>
      <c r="Q3251" s="12">
        <f t="shared" si="305"/>
        <v>42175.538356481477</v>
      </c>
      <c r="R3251" s="11">
        <f t="shared" si="302"/>
        <v>65.579545454545453</v>
      </c>
      <c r="S3251" t="str">
        <f t="shared" si="303"/>
        <v>theater</v>
      </c>
      <c r="T3251" t="str">
        <f t="shared" si="304"/>
        <v>plays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12">
        <f t="shared" si="301"/>
        <v>41918.533842592587</v>
      </c>
      <c r="Q3252" s="12">
        <f t="shared" si="305"/>
        <v>41948.575509259259</v>
      </c>
      <c r="R3252" s="11">
        <f t="shared" si="302"/>
        <v>119.1924882629108</v>
      </c>
      <c r="S3252" t="str">
        <f t="shared" si="303"/>
        <v>theater</v>
      </c>
      <c r="T3252" t="str">
        <f t="shared" si="304"/>
        <v>plays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12">
        <f t="shared" si="301"/>
        <v>42146.52275462963</v>
      </c>
      <c r="Q3253" s="12">
        <f t="shared" si="305"/>
        <v>42176.52275462963</v>
      </c>
      <c r="R3253" s="11">
        <f t="shared" si="302"/>
        <v>83.05</v>
      </c>
      <c r="S3253" t="str">
        <f t="shared" si="303"/>
        <v>theater</v>
      </c>
      <c r="T3253" t="str">
        <f t="shared" si="304"/>
        <v>plays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12">
        <f t="shared" si="301"/>
        <v>42590.264351851853</v>
      </c>
      <c r="Q3254" s="12">
        <f t="shared" si="305"/>
        <v>42620.264351851853</v>
      </c>
      <c r="R3254" s="11">
        <f t="shared" si="302"/>
        <v>57.52</v>
      </c>
      <c r="S3254" t="str">
        <f t="shared" si="303"/>
        <v>theater</v>
      </c>
      <c r="T3254" t="str">
        <f t="shared" si="304"/>
        <v>plays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12">
        <f t="shared" si="301"/>
        <v>42602.368379629632</v>
      </c>
      <c r="Q3255" s="12">
        <f t="shared" si="305"/>
        <v>42620.947916666664</v>
      </c>
      <c r="R3255" s="11">
        <f t="shared" si="302"/>
        <v>177.08695652173913</v>
      </c>
      <c r="S3255" t="str">
        <f t="shared" si="303"/>
        <v>theater</v>
      </c>
      <c r="T3255" t="str">
        <f t="shared" si="304"/>
        <v>plays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12">
        <f t="shared" si="301"/>
        <v>42058.877418981479</v>
      </c>
      <c r="Q3256" s="12">
        <f t="shared" si="305"/>
        <v>42088.835752314808</v>
      </c>
      <c r="R3256" s="11">
        <f t="shared" si="302"/>
        <v>70.771505376344081</v>
      </c>
      <c r="S3256" t="str">
        <f t="shared" si="303"/>
        <v>theater</v>
      </c>
      <c r="T3256" t="str">
        <f t="shared" si="304"/>
        <v>plays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12">
        <f t="shared" si="301"/>
        <v>41889.559895833328</v>
      </c>
      <c r="Q3257" s="12">
        <f t="shared" si="305"/>
        <v>41919.559895833328</v>
      </c>
      <c r="R3257" s="11">
        <f t="shared" si="302"/>
        <v>29.166666666666668</v>
      </c>
      <c r="S3257" t="str">
        <f t="shared" si="303"/>
        <v>theater</v>
      </c>
      <c r="T3257" t="str">
        <f t="shared" si="304"/>
        <v>plays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12">
        <f t="shared" si="301"/>
        <v>42144.365474537037</v>
      </c>
      <c r="Q3258" s="12">
        <f t="shared" si="305"/>
        <v>42165.957638888889</v>
      </c>
      <c r="R3258" s="11">
        <f t="shared" si="302"/>
        <v>72.76136363636364</v>
      </c>
      <c r="S3258" t="str">
        <f t="shared" si="303"/>
        <v>theater</v>
      </c>
      <c r="T3258" t="str">
        <f t="shared" si="304"/>
        <v>plays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12">
        <f t="shared" si="301"/>
        <v>42758.351296296292</v>
      </c>
      <c r="Q3259" s="12">
        <f t="shared" si="305"/>
        <v>42788.351296296292</v>
      </c>
      <c r="R3259" s="11">
        <f t="shared" si="302"/>
        <v>51.853414634146333</v>
      </c>
      <c r="S3259" t="str">
        <f t="shared" si="303"/>
        <v>theater</v>
      </c>
      <c r="T3259" t="str">
        <f t="shared" si="304"/>
        <v>plays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12">
        <f t="shared" si="301"/>
        <v>41982.678946759253</v>
      </c>
      <c r="Q3260" s="12">
        <f t="shared" si="305"/>
        <v>42012.678946759253</v>
      </c>
      <c r="R3260" s="11">
        <f t="shared" si="302"/>
        <v>98.2</v>
      </c>
      <c r="S3260" t="str">
        <f t="shared" si="303"/>
        <v>theater</v>
      </c>
      <c r="T3260" t="str">
        <f t="shared" si="304"/>
        <v>plays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12">
        <f t="shared" si="301"/>
        <v>42614.552604166667</v>
      </c>
      <c r="Q3261" s="12">
        <f t="shared" si="305"/>
        <v>42643.957638888889</v>
      </c>
      <c r="R3261" s="11">
        <f t="shared" si="302"/>
        <v>251.7381443298969</v>
      </c>
      <c r="S3261" t="str">
        <f t="shared" si="303"/>
        <v>theater</v>
      </c>
      <c r="T3261" t="str">
        <f t="shared" si="304"/>
        <v>plays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12">
        <f t="shared" si="301"/>
        <v>42303.464328703696</v>
      </c>
      <c r="Q3262" s="12">
        <f t="shared" si="305"/>
        <v>42338.505995370368</v>
      </c>
      <c r="R3262" s="11">
        <f t="shared" si="302"/>
        <v>74.821917808219183</v>
      </c>
      <c r="S3262" t="str">
        <f t="shared" si="303"/>
        <v>theater</v>
      </c>
      <c r="T3262" t="str">
        <f t="shared" si="304"/>
        <v>plays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12">
        <f t="shared" si="301"/>
        <v>42171.517083333332</v>
      </c>
      <c r="Q3263" s="12">
        <f t="shared" si="305"/>
        <v>42201.517083333332</v>
      </c>
      <c r="R3263" s="11">
        <f t="shared" si="302"/>
        <v>67.65306122448979</v>
      </c>
      <c r="S3263" t="str">
        <f t="shared" si="303"/>
        <v>theater</v>
      </c>
      <c r="T3263" t="str">
        <f t="shared" si="304"/>
        <v>plays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12">
        <f t="shared" si="301"/>
        <v>41964.107199074067</v>
      </c>
      <c r="Q3264" s="12">
        <f t="shared" si="305"/>
        <v>41994.958333333336</v>
      </c>
      <c r="R3264" s="11">
        <f t="shared" si="302"/>
        <v>93.81343283582089</v>
      </c>
      <c r="S3264" t="str">
        <f t="shared" si="303"/>
        <v>theater</v>
      </c>
      <c r="T3264" t="str">
        <f t="shared" si="304"/>
        <v>plays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12">
        <f t="shared" si="301"/>
        <v>42284.30773148148</v>
      </c>
      <c r="Q3265" s="12">
        <f t="shared" si="305"/>
        <v>42307.666666666664</v>
      </c>
      <c r="R3265" s="11">
        <f t="shared" si="302"/>
        <v>41.237647058823526</v>
      </c>
      <c r="S3265" t="str">
        <f t="shared" si="303"/>
        <v>theater</v>
      </c>
      <c r="T3265" t="str">
        <f t="shared" si="304"/>
        <v>plays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12">
        <f t="shared" si="301"/>
        <v>42016.591874999998</v>
      </c>
      <c r="Q3266" s="12">
        <f t="shared" si="305"/>
        <v>42032.708333333336</v>
      </c>
      <c r="R3266" s="11">
        <f t="shared" si="302"/>
        <v>52.551020408163268</v>
      </c>
      <c r="S3266" t="str">
        <f t="shared" si="303"/>
        <v>theater</v>
      </c>
      <c r="T3266" t="str">
        <f t="shared" si="304"/>
        <v>plays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((E3267/D3267)*100)</f>
        <v>164</v>
      </c>
      <c r="P3267" s="12">
        <f t="shared" ref="P3267:P3330" si="307">(((J3267/60)/60)/24)+DATE(1970,1,1)+(-5/24)</f>
        <v>42311.503645833327</v>
      </c>
      <c r="Q3267" s="12">
        <f t="shared" si="305"/>
        <v>42341.499999999993</v>
      </c>
      <c r="R3267" s="11">
        <f t="shared" ref="R3267:R3330" si="308">IFERROR(E3267/L3267,0)</f>
        <v>70.285714285714292</v>
      </c>
      <c r="S3267" t="str">
        <f t="shared" ref="S3267:S3330" si="309">LEFT(N3267, SEARCH("/",N3267,1)-1)</f>
        <v>theater</v>
      </c>
      <c r="T3267" t="str">
        <f t="shared" ref="T3267:T3330" si="310">RIGHT(N3267,LEN(N3267)-SEARCH("/",N3267))</f>
        <v>plays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12">
        <f t="shared" si="307"/>
        <v>42136.32780092593</v>
      </c>
      <c r="Q3268" s="12">
        <f t="shared" ref="Q3268:Q3331" si="311">(((I3268/60)/60)/24)+DATE(1970,1,1)+(-5/24)</f>
        <v>42167.666666666664</v>
      </c>
      <c r="R3268" s="11">
        <f t="shared" si="308"/>
        <v>48.325153374233132</v>
      </c>
      <c r="S3268" t="str">
        <f t="shared" si="309"/>
        <v>theater</v>
      </c>
      <c r="T3268" t="str">
        <f t="shared" si="310"/>
        <v>plays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12">
        <f t="shared" si="307"/>
        <v>42172.549305555549</v>
      </c>
      <c r="Q3269" s="12">
        <f t="shared" si="311"/>
        <v>42202.549305555549</v>
      </c>
      <c r="R3269" s="11">
        <f t="shared" si="308"/>
        <v>53.177083333333336</v>
      </c>
      <c r="S3269" t="str">
        <f t="shared" si="309"/>
        <v>theater</v>
      </c>
      <c r="T3269" t="str">
        <f t="shared" si="310"/>
        <v>plays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12">
        <f t="shared" si="307"/>
        <v>42590.695925925924</v>
      </c>
      <c r="Q3270" s="12">
        <f t="shared" si="311"/>
        <v>42606.695925925924</v>
      </c>
      <c r="R3270" s="11">
        <f t="shared" si="308"/>
        <v>60.952380952380949</v>
      </c>
      <c r="S3270" t="str">
        <f t="shared" si="309"/>
        <v>theater</v>
      </c>
      <c r="T3270" t="str">
        <f t="shared" si="310"/>
        <v>plays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12">
        <f t="shared" si="307"/>
        <v>42137.18746527777</v>
      </c>
      <c r="Q3271" s="12">
        <f t="shared" si="311"/>
        <v>42171.249999999993</v>
      </c>
      <c r="R3271" s="11">
        <f t="shared" si="308"/>
        <v>116</v>
      </c>
      <c r="S3271" t="str">
        <f t="shared" si="309"/>
        <v>theater</v>
      </c>
      <c r="T3271" t="str">
        <f t="shared" si="310"/>
        <v>plays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12">
        <f t="shared" si="307"/>
        <v>42167.324826388889</v>
      </c>
      <c r="Q3272" s="12">
        <f t="shared" si="311"/>
        <v>42197.324826388889</v>
      </c>
      <c r="R3272" s="11">
        <f t="shared" si="308"/>
        <v>61</v>
      </c>
      <c r="S3272" t="str">
        <f t="shared" si="309"/>
        <v>theater</v>
      </c>
      <c r="T3272" t="str">
        <f t="shared" si="310"/>
        <v>plays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12">
        <f t="shared" si="307"/>
        <v>41915.22887731481</v>
      </c>
      <c r="Q3273" s="12">
        <f t="shared" si="311"/>
        <v>41945.270543981482</v>
      </c>
      <c r="R3273" s="11">
        <f t="shared" si="308"/>
        <v>38.235294117647058</v>
      </c>
      <c r="S3273" t="str">
        <f t="shared" si="309"/>
        <v>theater</v>
      </c>
      <c r="T3273" t="str">
        <f t="shared" si="310"/>
        <v>plays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12">
        <f t="shared" si="307"/>
        <v>42284.291770833333</v>
      </c>
      <c r="Q3274" s="12">
        <f t="shared" si="311"/>
        <v>42314.333437499998</v>
      </c>
      <c r="R3274" s="11">
        <f t="shared" si="308"/>
        <v>106.50344827586207</v>
      </c>
      <c r="S3274" t="str">
        <f t="shared" si="309"/>
        <v>theater</v>
      </c>
      <c r="T3274" t="str">
        <f t="shared" si="310"/>
        <v>plays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12">
        <f t="shared" si="307"/>
        <v>42611.5930787037</v>
      </c>
      <c r="Q3275" s="12">
        <f t="shared" si="311"/>
        <v>42627.583333333336</v>
      </c>
      <c r="R3275" s="11">
        <f t="shared" si="308"/>
        <v>204.57142857142858</v>
      </c>
      <c r="S3275" t="str">
        <f t="shared" si="309"/>
        <v>theater</v>
      </c>
      <c r="T3275" t="str">
        <f t="shared" si="310"/>
        <v>plays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12">
        <f t="shared" si="307"/>
        <v>42400.496203703697</v>
      </c>
      <c r="Q3276" s="12">
        <f t="shared" si="311"/>
        <v>42444.666666666664</v>
      </c>
      <c r="R3276" s="11">
        <f t="shared" si="308"/>
        <v>54.912587412587413</v>
      </c>
      <c r="S3276" t="str">
        <f t="shared" si="309"/>
        <v>theater</v>
      </c>
      <c r="T3276" t="str">
        <f t="shared" si="310"/>
        <v>plays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12">
        <f t="shared" si="307"/>
        <v>42017.672118055554</v>
      </c>
      <c r="Q3277" s="12">
        <f t="shared" si="311"/>
        <v>42043.979166666664</v>
      </c>
      <c r="R3277" s="11">
        <f t="shared" si="308"/>
        <v>150.41666666666666</v>
      </c>
      <c r="S3277" t="str">
        <f t="shared" si="309"/>
        <v>theater</v>
      </c>
      <c r="T3277" t="str">
        <f t="shared" si="310"/>
        <v>plays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12">
        <f t="shared" si="307"/>
        <v>42426.741655092592</v>
      </c>
      <c r="Q3278" s="12">
        <f t="shared" si="311"/>
        <v>42460.957638888889</v>
      </c>
      <c r="R3278" s="11">
        <f t="shared" si="308"/>
        <v>52.58</v>
      </c>
      <c r="S3278" t="str">
        <f t="shared" si="309"/>
        <v>theater</v>
      </c>
      <c r="T3278" t="str">
        <f t="shared" si="310"/>
        <v>plays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12">
        <f t="shared" si="307"/>
        <v>41931.474606481483</v>
      </c>
      <c r="Q3279" s="12">
        <f t="shared" si="311"/>
        <v>41961.516273148147</v>
      </c>
      <c r="R3279" s="11">
        <f t="shared" si="308"/>
        <v>54.3</v>
      </c>
      <c r="S3279" t="str">
        <f t="shared" si="309"/>
        <v>theater</v>
      </c>
      <c r="T3279" t="str">
        <f t="shared" si="310"/>
        <v>plays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12">
        <f t="shared" si="307"/>
        <v>42124.640081018515</v>
      </c>
      <c r="Q3280" s="12">
        <f t="shared" si="311"/>
        <v>42154.640081018515</v>
      </c>
      <c r="R3280" s="11">
        <f t="shared" si="308"/>
        <v>76.029411764705884</v>
      </c>
      <c r="S3280" t="str">
        <f t="shared" si="309"/>
        <v>theater</v>
      </c>
      <c r="T3280" t="str">
        <f t="shared" si="310"/>
        <v>plays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12">
        <f t="shared" si="307"/>
        <v>42430.894201388881</v>
      </c>
      <c r="Q3281" s="12">
        <f t="shared" si="311"/>
        <v>42460.852534722224</v>
      </c>
      <c r="R3281" s="11">
        <f t="shared" si="308"/>
        <v>105.2063492063492</v>
      </c>
      <c r="S3281" t="str">
        <f t="shared" si="309"/>
        <v>theater</v>
      </c>
      <c r="T3281" t="str">
        <f t="shared" si="310"/>
        <v>plays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12">
        <f t="shared" si="307"/>
        <v>42121.548587962963</v>
      </c>
      <c r="Q3282" s="12">
        <f t="shared" si="311"/>
        <v>42155.999999999993</v>
      </c>
      <c r="R3282" s="11">
        <f t="shared" si="308"/>
        <v>68.666666666666671</v>
      </c>
      <c r="S3282" t="str">
        <f t="shared" si="309"/>
        <v>theater</v>
      </c>
      <c r="T3282" t="str">
        <f t="shared" si="310"/>
        <v>plays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12">
        <f t="shared" si="307"/>
        <v>42218.811400462961</v>
      </c>
      <c r="Q3283" s="12">
        <f t="shared" si="311"/>
        <v>42248.811400462961</v>
      </c>
      <c r="R3283" s="11">
        <f t="shared" si="308"/>
        <v>129.36170212765958</v>
      </c>
      <c r="S3283" t="str">
        <f t="shared" si="309"/>
        <v>theater</v>
      </c>
      <c r="T3283" t="str">
        <f t="shared" si="310"/>
        <v>plays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12">
        <f t="shared" si="307"/>
        <v>42444.985972222225</v>
      </c>
      <c r="Q3284" s="12">
        <f t="shared" si="311"/>
        <v>42488.985972222225</v>
      </c>
      <c r="R3284" s="11">
        <f t="shared" si="308"/>
        <v>134.26371308016877</v>
      </c>
      <c r="S3284" t="str">
        <f t="shared" si="309"/>
        <v>theater</v>
      </c>
      <c r="T3284" t="str">
        <f t="shared" si="310"/>
        <v>plays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12">
        <f t="shared" si="307"/>
        <v>42379.535856481474</v>
      </c>
      <c r="Q3285" s="12">
        <f t="shared" si="311"/>
        <v>42410.666666666664</v>
      </c>
      <c r="R3285" s="11">
        <f t="shared" si="308"/>
        <v>17.829787234042552</v>
      </c>
      <c r="S3285" t="str">
        <f t="shared" si="309"/>
        <v>theater</v>
      </c>
      <c r="T3285" t="str">
        <f t="shared" si="310"/>
        <v>plays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12">
        <f t="shared" si="307"/>
        <v>42380.676539351851</v>
      </c>
      <c r="Q3286" s="12">
        <f t="shared" si="311"/>
        <v>42398.040972222218</v>
      </c>
      <c r="R3286" s="11">
        <f t="shared" si="308"/>
        <v>203.2</v>
      </c>
      <c r="S3286" t="str">
        <f t="shared" si="309"/>
        <v>theater</v>
      </c>
      <c r="T3286" t="str">
        <f t="shared" si="310"/>
        <v>plays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12">
        <f t="shared" si="307"/>
        <v>42762.734097222223</v>
      </c>
      <c r="Q3287" s="12">
        <f t="shared" si="311"/>
        <v>42793.999999999993</v>
      </c>
      <c r="R3287" s="11">
        <f t="shared" si="308"/>
        <v>69.18518518518519</v>
      </c>
      <c r="S3287" t="str">
        <f t="shared" si="309"/>
        <v>theater</v>
      </c>
      <c r="T3287" t="str">
        <f t="shared" si="310"/>
        <v>plays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12">
        <f t="shared" si="307"/>
        <v>42567.631736111107</v>
      </c>
      <c r="Q3288" s="12">
        <f t="shared" si="311"/>
        <v>42597.631736111107</v>
      </c>
      <c r="R3288" s="11">
        <f t="shared" si="308"/>
        <v>125.12295081967213</v>
      </c>
      <c r="S3288" t="str">
        <f t="shared" si="309"/>
        <v>theater</v>
      </c>
      <c r="T3288" t="str">
        <f t="shared" si="310"/>
        <v>plays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12">
        <f t="shared" si="307"/>
        <v>42311.541990740741</v>
      </c>
      <c r="Q3289" s="12">
        <f t="shared" si="311"/>
        <v>42336.541990740741</v>
      </c>
      <c r="R3289" s="11">
        <f t="shared" si="308"/>
        <v>73.529411764705884</v>
      </c>
      <c r="S3289" t="str">
        <f t="shared" si="309"/>
        <v>theater</v>
      </c>
      <c r="T3289" t="str">
        <f t="shared" si="310"/>
        <v>plays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12">
        <f t="shared" si="307"/>
        <v>42505.566145833327</v>
      </c>
      <c r="Q3290" s="12">
        <f t="shared" si="311"/>
        <v>42541.749999999993</v>
      </c>
      <c r="R3290" s="11">
        <f t="shared" si="308"/>
        <v>48.437149758454105</v>
      </c>
      <c r="S3290" t="str">
        <f t="shared" si="309"/>
        <v>theater</v>
      </c>
      <c r="T3290" t="str">
        <f t="shared" si="310"/>
        <v>plays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12">
        <f t="shared" si="307"/>
        <v>42758.159745370365</v>
      </c>
      <c r="Q3291" s="12">
        <f t="shared" si="311"/>
        <v>42786.159745370365</v>
      </c>
      <c r="R3291" s="11">
        <f t="shared" si="308"/>
        <v>26.608400000000003</v>
      </c>
      <c r="S3291" t="str">
        <f t="shared" si="309"/>
        <v>theater</v>
      </c>
      <c r="T3291" t="str">
        <f t="shared" si="310"/>
        <v>plays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12">
        <f t="shared" si="307"/>
        <v>42775.306608796294</v>
      </c>
      <c r="Q3292" s="12">
        <f t="shared" si="311"/>
        <v>42805.306608796294</v>
      </c>
      <c r="R3292" s="11">
        <f t="shared" si="308"/>
        <v>33.666666666666664</v>
      </c>
      <c r="S3292" t="str">
        <f t="shared" si="309"/>
        <v>theater</v>
      </c>
      <c r="T3292" t="str">
        <f t="shared" si="310"/>
        <v>plays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12">
        <f t="shared" si="307"/>
        <v>42232.494212962956</v>
      </c>
      <c r="Q3293" s="12">
        <f t="shared" si="311"/>
        <v>42263.957638888889</v>
      </c>
      <c r="R3293" s="11">
        <f t="shared" si="308"/>
        <v>40.714285714285715</v>
      </c>
      <c r="S3293" t="str">
        <f t="shared" si="309"/>
        <v>theater</v>
      </c>
      <c r="T3293" t="str">
        <f t="shared" si="310"/>
        <v>plays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12">
        <f t="shared" si="307"/>
        <v>42282.561898148146</v>
      </c>
      <c r="Q3294" s="12">
        <f t="shared" si="311"/>
        <v>42342.603564814817</v>
      </c>
      <c r="R3294" s="11">
        <f t="shared" si="308"/>
        <v>19.266666666666666</v>
      </c>
      <c r="S3294" t="str">
        <f t="shared" si="309"/>
        <v>theater</v>
      </c>
      <c r="T3294" t="str">
        <f t="shared" si="310"/>
        <v>plays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12">
        <f t="shared" si="307"/>
        <v>42768.217037037037</v>
      </c>
      <c r="Q3295" s="12">
        <f t="shared" si="311"/>
        <v>42798.217037037037</v>
      </c>
      <c r="R3295" s="11">
        <f t="shared" si="308"/>
        <v>84.285714285714292</v>
      </c>
      <c r="S3295" t="str">
        <f t="shared" si="309"/>
        <v>theater</v>
      </c>
      <c r="T3295" t="str">
        <f t="shared" si="310"/>
        <v>plays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12">
        <f t="shared" si="307"/>
        <v>42141.33280092592</v>
      </c>
      <c r="Q3296" s="12">
        <f t="shared" si="311"/>
        <v>42171.33280092592</v>
      </c>
      <c r="R3296" s="11">
        <f t="shared" si="308"/>
        <v>29.583333333333332</v>
      </c>
      <c r="S3296" t="str">
        <f t="shared" si="309"/>
        <v>theater</v>
      </c>
      <c r="T3296" t="str">
        <f t="shared" si="310"/>
        <v>plays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12">
        <f t="shared" si="307"/>
        <v>42609.234131944446</v>
      </c>
      <c r="Q3297" s="12">
        <f t="shared" si="311"/>
        <v>42639.234131944446</v>
      </c>
      <c r="R3297" s="11">
        <f t="shared" si="308"/>
        <v>26.667037037037037</v>
      </c>
      <c r="S3297" t="str">
        <f t="shared" si="309"/>
        <v>theater</v>
      </c>
      <c r="T3297" t="str">
        <f t="shared" si="310"/>
        <v>plays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12">
        <f t="shared" si="307"/>
        <v>42309.54828703704</v>
      </c>
      <c r="Q3298" s="12">
        <f t="shared" si="311"/>
        <v>42330.708333333336</v>
      </c>
      <c r="R3298" s="11">
        <f t="shared" si="308"/>
        <v>45.978723404255319</v>
      </c>
      <c r="S3298" t="str">
        <f t="shared" si="309"/>
        <v>theater</v>
      </c>
      <c r="T3298" t="str">
        <f t="shared" si="310"/>
        <v>plays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12">
        <f t="shared" si="307"/>
        <v>42193.563148148147</v>
      </c>
      <c r="Q3299" s="12">
        <f t="shared" si="311"/>
        <v>42212.749305555553</v>
      </c>
      <c r="R3299" s="11">
        <f t="shared" si="308"/>
        <v>125.09090909090909</v>
      </c>
      <c r="S3299" t="str">
        <f t="shared" si="309"/>
        <v>theater</v>
      </c>
      <c r="T3299" t="str">
        <f t="shared" si="310"/>
        <v>plays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12">
        <f t="shared" si="307"/>
        <v>42239.749629629623</v>
      </c>
      <c r="Q3300" s="12">
        <f t="shared" si="311"/>
        <v>42259.791666666664</v>
      </c>
      <c r="R3300" s="11">
        <f t="shared" si="308"/>
        <v>141.29166666666666</v>
      </c>
      <c r="S3300" t="str">
        <f t="shared" si="309"/>
        <v>theater</v>
      </c>
      <c r="T3300" t="str">
        <f t="shared" si="310"/>
        <v>plays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12">
        <f t="shared" si="307"/>
        <v>42261.709062499998</v>
      </c>
      <c r="Q3301" s="12">
        <f t="shared" si="311"/>
        <v>42291.709062499998</v>
      </c>
      <c r="R3301" s="11">
        <f t="shared" si="308"/>
        <v>55.333333333333336</v>
      </c>
      <c r="S3301" t="str">
        <f t="shared" si="309"/>
        <v>theater</v>
      </c>
      <c r="T3301" t="str">
        <f t="shared" si="310"/>
        <v>plays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12">
        <f t="shared" si="307"/>
        <v>42102.535439814812</v>
      </c>
      <c r="Q3302" s="12">
        <f t="shared" si="311"/>
        <v>42123.535439814812</v>
      </c>
      <c r="R3302" s="11">
        <f t="shared" si="308"/>
        <v>46.420454545454547</v>
      </c>
      <c r="S3302" t="str">
        <f t="shared" si="309"/>
        <v>theater</v>
      </c>
      <c r="T3302" t="str">
        <f t="shared" si="310"/>
        <v>plays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12">
        <f t="shared" si="307"/>
        <v>42538.527500000004</v>
      </c>
      <c r="Q3303" s="12">
        <f t="shared" si="311"/>
        <v>42583.082638888889</v>
      </c>
      <c r="R3303" s="11">
        <f t="shared" si="308"/>
        <v>57.2</v>
      </c>
      <c r="S3303" t="str">
        <f t="shared" si="309"/>
        <v>theater</v>
      </c>
      <c r="T3303" t="str">
        <f t="shared" si="310"/>
        <v>plays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12">
        <f t="shared" si="307"/>
        <v>42681.143240740734</v>
      </c>
      <c r="Q3304" s="12">
        <f t="shared" si="311"/>
        <v>42711.143240740734</v>
      </c>
      <c r="R3304" s="11">
        <f t="shared" si="308"/>
        <v>173.7</v>
      </c>
      <c r="S3304" t="str">
        <f t="shared" si="309"/>
        <v>theater</v>
      </c>
      <c r="T3304" t="str">
        <f t="shared" si="310"/>
        <v>plays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12">
        <f t="shared" si="307"/>
        <v>42056.443101851844</v>
      </c>
      <c r="Q3305" s="12">
        <f t="shared" si="311"/>
        <v>42091.401435185187</v>
      </c>
      <c r="R3305" s="11">
        <f t="shared" si="308"/>
        <v>59.6</v>
      </c>
      <c r="S3305" t="str">
        <f t="shared" si="309"/>
        <v>theater</v>
      </c>
      <c r="T3305" t="str">
        <f t="shared" si="310"/>
        <v>plays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12">
        <f t="shared" si="307"/>
        <v>42696.41611111111</v>
      </c>
      <c r="Q3306" s="12">
        <f t="shared" si="311"/>
        <v>42726.41611111111</v>
      </c>
      <c r="R3306" s="11">
        <f t="shared" si="308"/>
        <v>89.585714285714289</v>
      </c>
      <c r="S3306" t="str">
        <f t="shared" si="309"/>
        <v>theater</v>
      </c>
      <c r="T3306" t="str">
        <f t="shared" si="310"/>
        <v>plays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12">
        <f t="shared" si="307"/>
        <v>42186.647546296292</v>
      </c>
      <c r="Q3307" s="12">
        <f t="shared" si="311"/>
        <v>42216.647546296292</v>
      </c>
      <c r="R3307" s="11">
        <f t="shared" si="308"/>
        <v>204.05</v>
      </c>
      <c r="S3307" t="str">
        <f t="shared" si="309"/>
        <v>theater</v>
      </c>
      <c r="T3307" t="str">
        <f t="shared" si="310"/>
        <v>plays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12">
        <f t="shared" si="307"/>
        <v>42493.010902777773</v>
      </c>
      <c r="Q3308" s="12">
        <f t="shared" si="311"/>
        <v>42530.916666666664</v>
      </c>
      <c r="R3308" s="11">
        <f t="shared" si="308"/>
        <v>48.703703703703702</v>
      </c>
      <c r="S3308" t="str">
        <f t="shared" si="309"/>
        <v>theater</v>
      </c>
      <c r="T3308" t="str">
        <f t="shared" si="310"/>
        <v>plays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12">
        <f t="shared" si="307"/>
        <v>42474.848831018513</v>
      </c>
      <c r="Q3309" s="12">
        <f t="shared" si="311"/>
        <v>42504.848831018513</v>
      </c>
      <c r="R3309" s="11">
        <f t="shared" si="308"/>
        <v>53.339999999999996</v>
      </c>
      <c r="S3309" t="str">
        <f t="shared" si="309"/>
        <v>theater</v>
      </c>
      <c r="T3309" t="str">
        <f t="shared" si="310"/>
        <v>plays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12">
        <f t="shared" si="307"/>
        <v>42452.668576388889</v>
      </c>
      <c r="Q3310" s="12">
        <f t="shared" si="311"/>
        <v>42473.668576388889</v>
      </c>
      <c r="R3310" s="11">
        <f t="shared" si="308"/>
        <v>75.087719298245617</v>
      </c>
      <c r="S3310" t="str">
        <f t="shared" si="309"/>
        <v>theater</v>
      </c>
      <c r="T3310" t="str">
        <f t="shared" si="310"/>
        <v>plays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12">
        <f t="shared" si="307"/>
        <v>42628.441874999997</v>
      </c>
      <c r="Q3311" s="12">
        <f t="shared" si="311"/>
        <v>42659.441874999997</v>
      </c>
      <c r="R3311" s="11">
        <f t="shared" si="308"/>
        <v>18</v>
      </c>
      <c r="S3311" t="str">
        <f t="shared" si="309"/>
        <v>theater</v>
      </c>
      <c r="T3311" t="str">
        <f t="shared" si="310"/>
        <v>plays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12">
        <f t="shared" si="307"/>
        <v>42253.720196759255</v>
      </c>
      <c r="Q3312" s="12">
        <f t="shared" si="311"/>
        <v>42283.720196759255</v>
      </c>
      <c r="R3312" s="11">
        <f t="shared" si="308"/>
        <v>209.83870967741936</v>
      </c>
      <c r="S3312" t="str">
        <f t="shared" si="309"/>
        <v>theater</v>
      </c>
      <c r="T3312" t="str">
        <f t="shared" si="310"/>
        <v>plays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12">
        <f t="shared" si="307"/>
        <v>42264.083449074074</v>
      </c>
      <c r="Q3313" s="12">
        <f t="shared" si="311"/>
        <v>42294.083449074074</v>
      </c>
      <c r="R3313" s="11">
        <f t="shared" si="308"/>
        <v>61.022222222222226</v>
      </c>
      <c r="S3313" t="str">
        <f t="shared" si="309"/>
        <v>theater</v>
      </c>
      <c r="T3313" t="str">
        <f t="shared" si="310"/>
        <v>plays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12">
        <f t="shared" si="307"/>
        <v>42664.601226851846</v>
      </c>
      <c r="Q3314" s="12">
        <f t="shared" si="311"/>
        <v>42685.708333333336</v>
      </c>
      <c r="R3314" s="11">
        <f t="shared" si="308"/>
        <v>61</v>
      </c>
      <c r="S3314" t="str">
        <f t="shared" si="309"/>
        <v>theater</v>
      </c>
      <c r="T3314" t="str">
        <f t="shared" si="310"/>
        <v>plays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12">
        <f t="shared" si="307"/>
        <v>42382.036076388882</v>
      </c>
      <c r="Q3315" s="12">
        <f t="shared" si="311"/>
        <v>42395.833333333336</v>
      </c>
      <c r="R3315" s="11">
        <f t="shared" si="308"/>
        <v>80.034482758620683</v>
      </c>
      <c r="S3315" t="str">
        <f t="shared" si="309"/>
        <v>theater</v>
      </c>
      <c r="T3315" t="str">
        <f t="shared" si="310"/>
        <v>plays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12">
        <f t="shared" si="307"/>
        <v>42105.059155092589</v>
      </c>
      <c r="Q3316" s="12">
        <f t="shared" si="311"/>
        <v>42132.628472222219</v>
      </c>
      <c r="R3316" s="11">
        <f t="shared" si="308"/>
        <v>29.068965517241381</v>
      </c>
      <c r="S3316" t="str">
        <f t="shared" si="309"/>
        <v>theater</v>
      </c>
      <c r="T3316" t="str">
        <f t="shared" si="310"/>
        <v>plays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12">
        <f t="shared" si="307"/>
        <v>42466.095381944448</v>
      </c>
      <c r="Q3317" s="12">
        <f t="shared" si="311"/>
        <v>42496.095381944448</v>
      </c>
      <c r="R3317" s="11">
        <f t="shared" si="308"/>
        <v>49.438202247191015</v>
      </c>
      <c r="S3317" t="str">
        <f t="shared" si="309"/>
        <v>theater</v>
      </c>
      <c r="T3317" t="str">
        <f t="shared" si="310"/>
        <v>plays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12">
        <f t="shared" si="307"/>
        <v>41826.662905092591</v>
      </c>
      <c r="Q3318" s="12">
        <f t="shared" si="311"/>
        <v>41859.370833333334</v>
      </c>
      <c r="R3318" s="11">
        <f t="shared" si="308"/>
        <v>93.977440000000001</v>
      </c>
      <c r="S3318" t="str">
        <f t="shared" si="309"/>
        <v>theater</v>
      </c>
      <c r="T3318" t="str">
        <f t="shared" si="310"/>
        <v>plays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12">
        <f t="shared" si="307"/>
        <v>42498.831296296288</v>
      </c>
      <c r="Q3319" s="12">
        <f t="shared" si="311"/>
        <v>42528.831296296288</v>
      </c>
      <c r="R3319" s="11">
        <f t="shared" si="308"/>
        <v>61.944444444444443</v>
      </c>
      <c r="S3319" t="str">
        <f t="shared" si="309"/>
        <v>theater</v>
      </c>
      <c r="T3319" t="str">
        <f t="shared" si="310"/>
        <v>plays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12">
        <f t="shared" si="307"/>
        <v>42431.093668981477</v>
      </c>
      <c r="Q3320" s="12">
        <f t="shared" si="311"/>
        <v>42470.895833333336</v>
      </c>
      <c r="R3320" s="11">
        <f t="shared" si="308"/>
        <v>78.5</v>
      </c>
      <c r="S3320" t="str">
        <f t="shared" si="309"/>
        <v>theater</v>
      </c>
      <c r="T3320" t="str">
        <f t="shared" si="310"/>
        <v>plays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12">
        <f t="shared" si="307"/>
        <v>41990.377152777779</v>
      </c>
      <c r="Q3321" s="12">
        <f t="shared" si="311"/>
        <v>42035.377152777779</v>
      </c>
      <c r="R3321" s="11">
        <f t="shared" si="308"/>
        <v>33.75</v>
      </c>
      <c r="S3321" t="str">
        <f t="shared" si="309"/>
        <v>theater</v>
      </c>
      <c r="T3321" t="str">
        <f t="shared" si="310"/>
        <v>plays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12">
        <f t="shared" si="307"/>
        <v>42512.837465277778</v>
      </c>
      <c r="Q3322" s="12">
        <f t="shared" si="311"/>
        <v>42542.837465277778</v>
      </c>
      <c r="R3322" s="11">
        <f t="shared" si="308"/>
        <v>66.44736842105263</v>
      </c>
      <c r="S3322" t="str">
        <f t="shared" si="309"/>
        <v>theater</v>
      </c>
      <c r="T3322" t="str">
        <f t="shared" si="310"/>
        <v>plays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12">
        <f t="shared" si="307"/>
        <v>41913.891956018517</v>
      </c>
      <c r="Q3323" s="12">
        <f t="shared" si="311"/>
        <v>41927.957638888889</v>
      </c>
      <c r="R3323" s="11">
        <f t="shared" si="308"/>
        <v>35.799999999999997</v>
      </c>
      <c r="S3323" t="str">
        <f t="shared" si="309"/>
        <v>theater</v>
      </c>
      <c r="T3323" t="str">
        <f t="shared" si="310"/>
        <v>plays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12">
        <f t="shared" si="307"/>
        <v>42520.802037037036</v>
      </c>
      <c r="Q3324" s="12">
        <f t="shared" si="311"/>
        <v>42542.954861111109</v>
      </c>
      <c r="R3324" s="11">
        <f t="shared" si="308"/>
        <v>145.65217391304347</v>
      </c>
      <c r="S3324" t="str">
        <f t="shared" si="309"/>
        <v>theater</v>
      </c>
      <c r="T3324" t="str">
        <f t="shared" si="310"/>
        <v>plays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12">
        <f t="shared" si="307"/>
        <v>42608.157499999994</v>
      </c>
      <c r="Q3325" s="12">
        <f t="shared" si="311"/>
        <v>42638.157499999994</v>
      </c>
      <c r="R3325" s="11">
        <f t="shared" si="308"/>
        <v>25.693877551020407</v>
      </c>
      <c r="S3325" t="str">
        <f t="shared" si="309"/>
        <v>theater</v>
      </c>
      <c r="T3325" t="str">
        <f t="shared" si="310"/>
        <v>plays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12">
        <f t="shared" si="307"/>
        <v>42512.374884259254</v>
      </c>
      <c r="Q3326" s="12">
        <f t="shared" si="311"/>
        <v>42526.374884259254</v>
      </c>
      <c r="R3326" s="11">
        <f t="shared" si="308"/>
        <v>152.5</v>
      </c>
      <c r="S3326" t="str">
        <f t="shared" si="309"/>
        <v>theater</v>
      </c>
      <c r="T3326" t="str">
        <f t="shared" si="310"/>
        <v>plays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12">
        <f t="shared" si="307"/>
        <v>42064.577280092592</v>
      </c>
      <c r="Q3327" s="12">
        <f t="shared" si="311"/>
        <v>42099.535613425927</v>
      </c>
      <c r="R3327" s="11">
        <f t="shared" si="308"/>
        <v>30</v>
      </c>
      <c r="S3327" t="str">
        <f t="shared" si="309"/>
        <v>theater</v>
      </c>
      <c r="T3327" t="str">
        <f t="shared" si="310"/>
        <v>plays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12">
        <f t="shared" si="307"/>
        <v>42041.505844907406</v>
      </c>
      <c r="Q3328" s="12">
        <f t="shared" si="311"/>
        <v>42071.464178240734</v>
      </c>
      <c r="R3328" s="11">
        <f t="shared" si="308"/>
        <v>142.28070175438597</v>
      </c>
      <c r="S3328" t="str">
        <f t="shared" si="309"/>
        <v>theater</v>
      </c>
      <c r="T3328" t="str">
        <f t="shared" si="310"/>
        <v>plays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12">
        <f t="shared" si="307"/>
        <v>42468.166273148141</v>
      </c>
      <c r="Q3329" s="12">
        <f t="shared" si="311"/>
        <v>42498.166273148141</v>
      </c>
      <c r="R3329" s="11">
        <f t="shared" si="308"/>
        <v>24.545454545454547</v>
      </c>
      <c r="S3329" t="str">
        <f t="shared" si="309"/>
        <v>theater</v>
      </c>
      <c r="T3329" t="str">
        <f t="shared" si="310"/>
        <v>plays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12">
        <f t="shared" si="307"/>
        <v>41822.366701388884</v>
      </c>
      <c r="Q3330" s="12">
        <f t="shared" si="311"/>
        <v>41824.833333333328</v>
      </c>
      <c r="R3330" s="11">
        <f t="shared" si="308"/>
        <v>292.77777777777777</v>
      </c>
      <c r="S3330" t="str">
        <f t="shared" si="309"/>
        <v>theater</v>
      </c>
      <c r="T3330" t="str">
        <f t="shared" si="310"/>
        <v>plays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((E3331/D3331)*100)</f>
        <v>116.8</v>
      </c>
      <c r="P3331" s="12">
        <f t="shared" ref="P3331:P3394" si="313">(((J3331/60)/60)/24)+DATE(1970,1,1)+(-5/24)</f>
        <v>41837.114675925921</v>
      </c>
      <c r="Q3331" s="12">
        <f t="shared" si="311"/>
        <v>41847.75</v>
      </c>
      <c r="R3331" s="11">
        <f t="shared" ref="R3331:R3394" si="314">IFERROR(E3331/L3331,0)</f>
        <v>44.92307692307692</v>
      </c>
      <c r="S3331" t="str">
        <f t="shared" ref="S3331:S3394" si="315">LEFT(N3331, SEARCH("/",N3331,1)-1)</f>
        <v>theater</v>
      </c>
      <c r="T3331" t="str">
        <f t="shared" ref="T3331:T3394" si="316">RIGHT(N3331,LEN(N3331)-SEARCH("/",N3331))</f>
        <v>plays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12">
        <f t="shared" si="313"/>
        <v>42065.679027777776</v>
      </c>
      <c r="Q3332" s="12">
        <f t="shared" ref="Q3332:Q3395" si="317">(((I3332/60)/60)/24)+DATE(1970,1,1)+(-5/24)</f>
        <v>42095.637361111112</v>
      </c>
      <c r="R3332" s="11">
        <f t="shared" si="314"/>
        <v>23.10144927536232</v>
      </c>
      <c r="S3332" t="str">
        <f t="shared" si="315"/>
        <v>theater</v>
      </c>
      <c r="T3332" t="str">
        <f t="shared" si="316"/>
        <v>plays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12">
        <f t="shared" si="313"/>
        <v>42248.48942129629</v>
      </c>
      <c r="Q3333" s="12">
        <f t="shared" si="317"/>
        <v>42283.48942129629</v>
      </c>
      <c r="R3333" s="11">
        <f t="shared" si="314"/>
        <v>80.400000000000006</v>
      </c>
      <c r="S3333" t="str">
        <f t="shared" si="315"/>
        <v>theater</v>
      </c>
      <c r="T3333" t="str">
        <f t="shared" si="316"/>
        <v>plays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12">
        <f t="shared" si="313"/>
        <v>41809.651967592588</v>
      </c>
      <c r="Q3334" s="12">
        <f t="shared" si="317"/>
        <v>41839.651967592588</v>
      </c>
      <c r="R3334" s="11">
        <f t="shared" si="314"/>
        <v>72.289156626506028</v>
      </c>
      <c r="S3334" t="str">
        <f t="shared" si="315"/>
        <v>theater</v>
      </c>
      <c r="T3334" t="str">
        <f t="shared" si="316"/>
        <v>plays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12">
        <f t="shared" si="313"/>
        <v>42148.468518518515</v>
      </c>
      <c r="Q3335" s="12">
        <f t="shared" si="317"/>
        <v>42170.468518518515</v>
      </c>
      <c r="R3335" s="11">
        <f t="shared" si="314"/>
        <v>32.972972972972975</v>
      </c>
      <c r="S3335" t="str">
        <f t="shared" si="315"/>
        <v>theater</v>
      </c>
      <c r="T3335" t="str">
        <f t="shared" si="316"/>
        <v>plays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12">
        <f t="shared" si="313"/>
        <v>42185.312754629624</v>
      </c>
      <c r="Q3336" s="12">
        <f t="shared" si="317"/>
        <v>42215.312754629624</v>
      </c>
      <c r="R3336" s="11">
        <f t="shared" si="314"/>
        <v>116.65217391304348</v>
      </c>
      <c r="S3336" t="str">
        <f t="shared" si="315"/>
        <v>theater</v>
      </c>
      <c r="T3336" t="str">
        <f t="shared" si="316"/>
        <v>plays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12">
        <f t="shared" si="313"/>
        <v>41827.465810185182</v>
      </c>
      <c r="Q3337" s="12">
        <f t="shared" si="317"/>
        <v>41854.75</v>
      </c>
      <c r="R3337" s="11">
        <f t="shared" si="314"/>
        <v>79.61904761904762</v>
      </c>
      <c r="S3337" t="str">
        <f t="shared" si="315"/>
        <v>theater</v>
      </c>
      <c r="T3337" t="str">
        <f t="shared" si="316"/>
        <v>plays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12">
        <f t="shared" si="313"/>
        <v>42437.190347222226</v>
      </c>
      <c r="Q3338" s="12">
        <f t="shared" si="317"/>
        <v>42465.148680555554</v>
      </c>
      <c r="R3338" s="11">
        <f t="shared" si="314"/>
        <v>27.777777777777779</v>
      </c>
      <c r="S3338" t="str">
        <f t="shared" si="315"/>
        <v>theater</v>
      </c>
      <c r="T3338" t="str">
        <f t="shared" si="316"/>
        <v>plays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12">
        <f t="shared" si="313"/>
        <v>41901.073692129627</v>
      </c>
      <c r="Q3339" s="12">
        <f t="shared" si="317"/>
        <v>41922.666666666664</v>
      </c>
      <c r="R3339" s="11">
        <f t="shared" si="314"/>
        <v>81.029411764705884</v>
      </c>
      <c r="S3339" t="str">
        <f t="shared" si="315"/>
        <v>theater</v>
      </c>
      <c r="T3339" t="str">
        <f t="shared" si="316"/>
        <v>plays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12">
        <f t="shared" si="313"/>
        <v>42769.366666666661</v>
      </c>
      <c r="Q3340" s="12">
        <f t="shared" si="317"/>
        <v>42790.366666666661</v>
      </c>
      <c r="R3340" s="11">
        <f t="shared" si="314"/>
        <v>136.84821428571428</v>
      </c>
      <c r="S3340" t="str">
        <f t="shared" si="315"/>
        <v>theater</v>
      </c>
      <c r="T3340" t="str">
        <f t="shared" si="316"/>
        <v>plays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12">
        <f t="shared" si="313"/>
        <v>42549.457384259258</v>
      </c>
      <c r="Q3341" s="12">
        <f t="shared" si="317"/>
        <v>42579.457384259258</v>
      </c>
      <c r="R3341" s="11">
        <f t="shared" si="314"/>
        <v>177.61702127659575</v>
      </c>
      <c r="S3341" t="str">
        <f t="shared" si="315"/>
        <v>theater</v>
      </c>
      <c r="T3341" t="str">
        <f t="shared" si="316"/>
        <v>plays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12">
        <f t="shared" si="313"/>
        <v>42685.765671296293</v>
      </c>
      <c r="Q3342" s="12">
        <f t="shared" si="317"/>
        <v>42710.765671296293</v>
      </c>
      <c r="R3342" s="11">
        <f t="shared" si="314"/>
        <v>109.07894736842105</v>
      </c>
      <c r="S3342" t="str">
        <f t="shared" si="315"/>
        <v>theater</v>
      </c>
      <c r="T3342" t="str">
        <f t="shared" si="316"/>
        <v>plays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12">
        <f t="shared" si="313"/>
        <v>42510.590520833335</v>
      </c>
      <c r="Q3343" s="12">
        <f t="shared" si="317"/>
        <v>42533.499999999993</v>
      </c>
      <c r="R3343" s="11">
        <f t="shared" si="314"/>
        <v>119.64285714285714</v>
      </c>
      <c r="S3343" t="str">
        <f t="shared" si="315"/>
        <v>theater</v>
      </c>
      <c r="T3343" t="str">
        <f t="shared" si="316"/>
        <v>plays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12">
        <f t="shared" si="313"/>
        <v>42062.088078703695</v>
      </c>
      <c r="Q3344" s="12">
        <f t="shared" si="317"/>
        <v>42094.999305555553</v>
      </c>
      <c r="R3344" s="11">
        <f t="shared" si="314"/>
        <v>78.205128205128204</v>
      </c>
      <c r="S3344" t="str">
        <f t="shared" si="315"/>
        <v>theater</v>
      </c>
      <c r="T3344" t="str">
        <f t="shared" si="316"/>
        <v>plays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12">
        <f t="shared" si="313"/>
        <v>42452.708148148151</v>
      </c>
      <c r="Q3345" s="12">
        <f t="shared" si="317"/>
        <v>42473.345833333333</v>
      </c>
      <c r="R3345" s="11">
        <f t="shared" si="314"/>
        <v>52.173913043478258</v>
      </c>
      <c r="S3345" t="str">
        <f t="shared" si="315"/>
        <v>theater</v>
      </c>
      <c r="T3345" t="str">
        <f t="shared" si="316"/>
        <v>plays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12">
        <f t="shared" si="313"/>
        <v>41850.991817129623</v>
      </c>
      <c r="Q3346" s="12">
        <f t="shared" si="317"/>
        <v>41880.991817129623</v>
      </c>
      <c r="R3346" s="11">
        <f t="shared" si="314"/>
        <v>114.125</v>
      </c>
      <c r="S3346" t="str">
        <f t="shared" si="315"/>
        <v>theater</v>
      </c>
      <c r="T3346" t="str">
        <f t="shared" si="316"/>
        <v>plays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12">
        <f t="shared" si="313"/>
        <v>42052.897777777776</v>
      </c>
      <c r="Q3347" s="12">
        <f t="shared" si="317"/>
        <v>42111.817361111105</v>
      </c>
      <c r="R3347" s="11">
        <f t="shared" si="314"/>
        <v>50</v>
      </c>
      <c r="S3347" t="str">
        <f t="shared" si="315"/>
        <v>theater</v>
      </c>
      <c r="T3347" t="str">
        <f t="shared" si="316"/>
        <v>plays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12">
        <f t="shared" si="313"/>
        <v>42053.816087962965</v>
      </c>
      <c r="Q3348" s="12">
        <f t="shared" si="317"/>
        <v>42060.816087962965</v>
      </c>
      <c r="R3348" s="11">
        <f t="shared" si="314"/>
        <v>91.666666666666671</v>
      </c>
      <c r="S3348" t="str">
        <f t="shared" si="315"/>
        <v>theater</v>
      </c>
      <c r="T3348" t="str">
        <f t="shared" si="316"/>
        <v>plays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12">
        <f t="shared" si="313"/>
        <v>42484.343217592592</v>
      </c>
      <c r="Q3349" s="12">
        <f t="shared" si="317"/>
        <v>42498.666666666664</v>
      </c>
      <c r="R3349" s="11">
        <f t="shared" si="314"/>
        <v>108.59090909090909</v>
      </c>
      <c r="S3349" t="str">
        <f t="shared" si="315"/>
        <v>theater</v>
      </c>
      <c r="T3349" t="str">
        <f t="shared" si="316"/>
        <v>plays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12">
        <f t="shared" si="313"/>
        <v>42466.350462962961</v>
      </c>
      <c r="Q3350" s="12">
        <f t="shared" si="317"/>
        <v>42489.957638888889</v>
      </c>
      <c r="R3350" s="11">
        <f t="shared" si="314"/>
        <v>69.822784810126578</v>
      </c>
      <c r="S3350" t="str">
        <f t="shared" si="315"/>
        <v>theater</v>
      </c>
      <c r="T3350" t="str">
        <f t="shared" si="316"/>
        <v>plays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12">
        <f t="shared" si="313"/>
        <v>42512.902453703697</v>
      </c>
      <c r="Q3351" s="12">
        <f t="shared" si="317"/>
        <v>42534.499999999993</v>
      </c>
      <c r="R3351" s="11">
        <f t="shared" si="314"/>
        <v>109.57142857142857</v>
      </c>
      <c r="S3351" t="str">
        <f t="shared" si="315"/>
        <v>theater</v>
      </c>
      <c r="T3351" t="str">
        <f t="shared" si="316"/>
        <v>plays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12">
        <f t="shared" si="313"/>
        <v>42302.493182870363</v>
      </c>
      <c r="Q3352" s="12">
        <f t="shared" si="317"/>
        <v>42337.749999999993</v>
      </c>
      <c r="R3352" s="11">
        <f t="shared" si="314"/>
        <v>71.666666666666671</v>
      </c>
      <c r="S3352" t="str">
        <f t="shared" si="315"/>
        <v>theater</v>
      </c>
      <c r="T3352" t="str">
        <f t="shared" si="316"/>
        <v>plays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12">
        <f t="shared" si="313"/>
        <v>41806.187094907407</v>
      </c>
      <c r="Q3353" s="12">
        <f t="shared" si="317"/>
        <v>41843.25</v>
      </c>
      <c r="R3353" s="11">
        <f t="shared" si="314"/>
        <v>93.611111111111114</v>
      </c>
      <c r="S3353" t="str">
        <f t="shared" si="315"/>
        <v>theater</v>
      </c>
      <c r="T3353" t="str">
        <f t="shared" si="316"/>
        <v>plays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12">
        <f t="shared" si="313"/>
        <v>42495.784467592595</v>
      </c>
      <c r="Q3354" s="12">
        <f t="shared" si="317"/>
        <v>42552.749999999993</v>
      </c>
      <c r="R3354" s="11">
        <f t="shared" si="314"/>
        <v>76.8</v>
      </c>
      <c r="S3354" t="str">
        <f t="shared" si="315"/>
        <v>theater</v>
      </c>
      <c r="T3354" t="str">
        <f t="shared" si="316"/>
        <v>plays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12">
        <f t="shared" si="313"/>
        <v>42479.223958333336</v>
      </c>
      <c r="Q3355" s="12">
        <f t="shared" si="317"/>
        <v>42492.749999999993</v>
      </c>
      <c r="R3355" s="11">
        <f t="shared" si="314"/>
        <v>35.795454545454547</v>
      </c>
      <c r="S3355" t="str">
        <f t="shared" si="315"/>
        <v>theater</v>
      </c>
      <c r="T3355" t="str">
        <f t="shared" si="316"/>
        <v>plays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12">
        <f t="shared" si="313"/>
        <v>42270.518587962964</v>
      </c>
      <c r="Q3356" s="12">
        <f t="shared" si="317"/>
        <v>42305.959027777775</v>
      </c>
      <c r="R3356" s="11">
        <f t="shared" si="314"/>
        <v>55.6</v>
      </c>
      <c r="S3356" t="str">
        <f t="shared" si="315"/>
        <v>theater</v>
      </c>
      <c r="T3356" t="str">
        <f t="shared" si="316"/>
        <v>plays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12">
        <f t="shared" si="313"/>
        <v>42489.411192129628</v>
      </c>
      <c r="Q3357" s="12">
        <f t="shared" si="317"/>
        <v>42500.261805555558</v>
      </c>
      <c r="R3357" s="11">
        <f t="shared" si="314"/>
        <v>147.33333333333334</v>
      </c>
      <c r="S3357" t="str">
        <f t="shared" si="315"/>
        <v>theater</v>
      </c>
      <c r="T3357" t="str">
        <f t="shared" si="316"/>
        <v>plays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12">
        <f t="shared" si="313"/>
        <v>42536.607314814813</v>
      </c>
      <c r="Q3358" s="12">
        <f t="shared" si="317"/>
        <v>42566.607314814813</v>
      </c>
      <c r="R3358" s="11">
        <f t="shared" si="314"/>
        <v>56.333333333333336</v>
      </c>
      <c r="S3358" t="str">
        <f t="shared" si="315"/>
        <v>theater</v>
      </c>
      <c r="T3358" t="str">
        <f t="shared" si="316"/>
        <v>plays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12">
        <f t="shared" si="313"/>
        <v>41822.209606481476</v>
      </c>
      <c r="Q3359" s="12">
        <f t="shared" si="317"/>
        <v>41852.209606481476</v>
      </c>
      <c r="R3359" s="11">
        <f t="shared" si="314"/>
        <v>96.19047619047619</v>
      </c>
      <c r="S3359" t="str">
        <f t="shared" si="315"/>
        <v>theater</v>
      </c>
      <c r="T3359" t="str">
        <f t="shared" si="316"/>
        <v>plays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12">
        <f t="shared" si="313"/>
        <v>41932.102766203701</v>
      </c>
      <c r="Q3360" s="12">
        <f t="shared" si="317"/>
        <v>41962.144432870373</v>
      </c>
      <c r="R3360" s="11">
        <f t="shared" si="314"/>
        <v>63.574074074074076</v>
      </c>
      <c r="S3360" t="str">
        <f t="shared" si="315"/>
        <v>theater</v>
      </c>
      <c r="T3360" t="str">
        <f t="shared" si="316"/>
        <v>plays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12">
        <f t="shared" si="313"/>
        <v>42745.848773148151</v>
      </c>
      <c r="Q3361" s="12">
        <f t="shared" si="317"/>
        <v>42790.848773148151</v>
      </c>
      <c r="R3361" s="11">
        <f t="shared" si="314"/>
        <v>184.78260869565219</v>
      </c>
      <c r="S3361" t="str">
        <f t="shared" si="315"/>
        <v>theater</v>
      </c>
      <c r="T3361" t="str">
        <f t="shared" si="316"/>
        <v>plays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12">
        <f t="shared" si="313"/>
        <v>42696.874340277776</v>
      </c>
      <c r="Q3362" s="12">
        <f t="shared" si="317"/>
        <v>42718.457638888889</v>
      </c>
      <c r="R3362" s="11">
        <f t="shared" si="314"/>
        <v>126.72222222222223</v>
      </c>
      <c r="S3362" t="str">
        <f t="shared" si="315"/>
        <v>theater</v>
      </c>
      <c r="T3362" t="str">
        <f t="shared" si="316"/>
        <v>plays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12">
        <f t="shared" si="313"/>
        <v>41865.817013888889</v>
      </c>
      <c r="Q3363" s="12">
        <f t="shared" si="317"/>
        <v>41883.457638888889</v>
      </c>
      <c r="R3363" s="11">
        <f t="shared" si="314"/>
        <v>83.42647058823529</v>
      </c>
      <c r="S3363" t="str">
        <f t="shared" si="315"/>
        <v>theater</v>
      </c>
      <c r="T3363" t="str">
        <f t="shared" si="316"/>
        <v>plays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12">
        <f t="shared" si="313"/>
        <v>42055.883298611108</v>
      </c>
      <c r="Q3364" s="12">
        <f t="shared" si="317"/>
        <v>42069.996527777774</v>
      </c>
      <c r="R3364" s="11">
        <f t="shared" si="314"/>
        <v>54.5</v>
      </c>
      <c r="S3364" t="str">
        <f t="shared" si="315"/>
        <v>theater</v>
      </c>
      <c r="T3364" t="str">
        <f t="shared" si="316"/>
        <v>plays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12">
        <f t="shared" si="313"/>
        <v>41851.563020833331</v>
      </c>
      <c r="Q3365" s="12">
        <f t="shared" si="317"/>
        <v>41870.458333333328</v>
      </c>
      <c r="R3365" s="11">
        <f t="shared" si="314"/>
        <v>302.30769230769232</v>
      </c>
      <c r="S3365" t="str">
        <f t="shared" si="315"/>
        <v>theater</v>
      </c>
      <c r="T3365" t="str">
        <f t="shared" si="316"/>
        <v>plays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12">
        <f t="shared" si="313"/>
        <v>42422.769085648142</v>
      </c>
      <c r="Q3366" s="12">
        <f t="shared" si="317"/>
        <v>42444.666666666664</v>
      </c>
      <c r="R3366" s="11">
        <f t="shared" si="314"/>
        <v>44.138888888888886</v>
      </c>
      <c r="S3366" t="str">
        <f t="shared" si="315"/>
        <v>theater</v>
      </c>
      <c r="T3366" t="str">
        <f t="shared" si="316"/>
        <v>plays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12">
        <f t="shared" si="313"/>
        <v>42320.893425925926</v>
      </c>
      <c r="Q3367" s="12">
        <f t="shared" si="317"/>
        <v>42350.893425925926</v>
      </c>
      <c r="R3367" s="11">
        <f t="shared" si="314"/>
        <v>866.66666666666663</v>
      </c>
      <c r="S3367" t="str">
        <f t="shared" si="315"/>
        <v>theater</v>
      </c>
      <c r="T3367" t="str">
        <f t="shared" si="316"/>
        <v>plays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12">
        <f t="shared" si="313"/>
        <v>42106.859224537031</v>
      </c>
      <c r="Q3368" s="12">
        <f t="shared" si="317"/>
        <v>42136.859224537031</v>
      </c>
      <c r="R3368" s="11">
        <f t="shared" si="314"/>
        <v>61.388888888888886</v>
      </c>
      <c r="S3368" t="str">
        <f t="shared" si="315"/>
        <v>theater</v>
      </c>
      <c r="T3368" t="str">
        <f t="shared" si="316"/>
        <v>plays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12">
        <f t="shared" si="313"/>
        <v>42192.725624999999</v>
      </c>
      <c r="Q3369" s="12">
        <f t="shared" si="317"/>
        <v>42217.725624999999</v>
      </c>
      <c r="R3369" s="11">
        <f t="shared" si="314"/>
        <v>29.666666666666668</v>
      </c>
      <c r="S3369" t="str">
        <f t="shared" si="315"/>
        <v>theater</v>
      </c>
      <c r="T3369" t="str">
        <f t="shared" si="316"/>
        <v>plays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12">
        <f t="shared" si="313"/>
        <v>41968.991423611107</v>
      </c>
      <c r="Q3370" s="12">
        <f t="shared" si="317"/>
        <v>42004.999999999993</v>
      </c>
      <c r="R3370" s="11">
        <f t="shared" si="314"/>
        <v>45.478260869565219</v>
      </c>
      <c r="S3370" t="str">
        <f t="shared" si="315"/>
        <v>theater</v>
      </c>
      <c r="T3370" t="str">
        <f t="shared" si="316"/>
        <v>plays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12">
        <f t="shared" si="313"/>
        <v>42689.833101851851</v>
      </c>
      <c r="Q3371" s="12">
        <f t="shared" si="317"/>
        <v>42749.833101851851</v>
      </c>
      <c r="R3371" s="11">
        <f t="shared" si="314"/>
        <v>96.203703703703709</v>
      </c>
      <c r="S3371" t="str">
        <f t="shared" si="315"/>
        <v>theater</v>
      </c>
      <c r="T3371" t="str">
        <f t="shared" si="316"/>
        <v>plays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12">
        <f t="shared" si="313"/>
        <v>42690.125983796293</v>
      </c>
      <c r="Q3372" s="12">
        <f t="shared" si="317"/>
        <v>42721.124999999993</v>
      </c>
      <c r="R3372" s="11">
        <f t="shared" si="314"/>
        <v>67.92307692307692</v>
      </c>
      <c r="S3372" t="str">
        <f t="shared" si="315"/>
        <v>theater</v>
      </c>
      <c r="T3372" t="str">
        <f t="shared" si="316"/>
        <v>plays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12">
        <f t="shared" si="313"/>
        <v>42312.666261574072</v>
      </c>
      <c r="Q3373" s="12">
        <f t="shared" si="317"/>
        <v>42340.666261574072</v>
      </c>
      <c r="R3373" s="11">
        <f t="shared" si="314"/>
        <v>30.777777777777779</v>
      </c>
      <c r="S3373" t="str">
        <f t="shared" si="315"/>
        <v>theater</v>
      </c>
      <c r="T3373" t="str">
        <f t="shared" si="316"/>
        <v>plays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12">
        <f t="shared" si="313"/>
        <v>41855.339768518512</v>
      </c>
      <c r="Q3374" s="12">
        <f t="shared" si="317"/>
        <v>41875.999305555553</v>
      </c>
      <c r="R3374" s="11">
        <f t="shared" si="314"/>
        <v>38.333333333333336</v>
      </c>
      <c r="S3374" t="str">
        <f t="shared" si="315"/>
        <v>theater</v>
      </c>
      <c r="T3374" t="str">
        <f t="shared" si="316"/>
        <v>plays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12">
        <f t="shared" si="313"/>
        <v>42179.646296296291</v>
      </c>
      <c r="Q3375" s="12">
        <f t="shared" si="317"/>
        <v>42203.458333333336</v>
      </c>
      <c r="R3375" s="11">
        <f t="shared" si="314"/>
        <v>66.833333333333329</v>
      </c>
      <c r="S3375" t="str">
        <f t="shared" si="315"/>
        <v>theater</v>
      </c>
      <c r="T3375" t="str">
        <f t="shared" si="316"/>
        <v>plays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12">
        <f t="shared" si="313"/>
        <v>42275.523333333331</v>
      </c>
      <c r="Q3376" s="12">
        <f t="shared" si="317"/>
        <v>42305.523333333331</v>
      </c>
      <c r="R3376" s="11">
        <f t="shared" si="314"/>
        <v>71.730769230769226</v>
      </c>
      <c r="S3376" t="str">
        <f t="shared" si="315"/>
        <v>theater</v>
      </c>
      <c r="T3376" t="str">
        <f t="shared" si="316"/>
        <v>plays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12">
        <f t="shared" si="313"/>
        <v>41765.402465277773</v>
      </c>
      <c r="Q3377" s="12">
        <f t="shared" si="317"/>
        <v>41777.402465277773</v>
      </c>
      <c r="R3377" s="11">
        <f t="shared" si="314"/>
        <v>176.47058823529412</v>
      </c>
      <c r="S3377" t="str">
        <f t="shared" si="315"/>
        <v>theater</v>
      </c>
      <c r="T3377" t="str">
        <f t="shared" si="316"/>
        <v>plays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12">
        <f t="shared" si="313"/>
        <v>42059.492986111109</v>
      </c>
      <c r="Q3378" s="12">
        <f t="shared" si="317"/>
        <v>42119.451319444437</v>
      </c>
      <c r="R3378" s="11">
        <f t="shared" si="314"/>
        <v>421.10526315789474</v>
      </c>
      <c r="S3378" t="str">
        <f t="shared" si="315"/>
        <v>theater</v>
      </c>
      <c r="T3378" t="str">
        <f t="shared" si="316"/>
        <v>plays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12">
        <f t="shared" si="313"/>
        <v>42053.524293981485</v>
      </c>
      <c r="Q3379" s="12">
        <f t="shared" si="317"/>
        <v>42083.49722222222</v>
      </c>
      <c r="R3379" s="11">
        <f t="shared" si="314"/>
        <v>104.98701298701299</v>
      </c>
      <c r="S3379" t="str">
        <f t="shared" si="315"/>
        <v>theater</v>
      </c>
      <c r="T3379" t="str">
        <f t="shared" si="316"/>
        <v>plays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12">
        <f t="shared" si="313"/>
        <v>41858.147060185183</v>
      </c>
      <c r="Q3380" s="12">
        <f t="shared" si="317"/>
        <v>41882.338888888888</v>
      </c>
      <c r="R3380" s="11">
        <f t="shared" si="314"/>
        <v>28.19047619047619</v>
      </c>
      <c r="S3380" t="str">
        <f t="shared" si="315"/>
        <v>theater</v>
      </c>
      <c r="T3380" t="str">
        <f t="shared" si="316"/>
        <v>plays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12">
        <f t="shared" si="313"/>
        <v>42225.305555555555</v>
      </c>
      <c r="Q3381" s="12">
        <f t="shared" si="317"/>
        <v>42242.749999999993</v>
      </c>
      <c r="R3381" s="11">
        <f t="shared" si="314"/>
        <v>54.55263157894737</v>
      </c>
      <c r="S3381" t="str">
        <f t="shared" si="315"/>
        <v>theater</v>
      </c>
      <c r="T3381" t="str">
        <f t="shared" si="316"/>
        <v>plays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12">
        <f t="shared" si="313"/>
        <v>41937.745115740734</v>
      </c>
      <c r="Q3382" s="12">
        <f t="shared" si="317"/>
        <v>41972.786782407398</v>
      </c>
      <c r="R3382" s="11">
        <f t="shared" si="314"/>
        <v>111.89285714285714</v>
      </c>
      <c r="S3382" t="str">
        <f t="shared" si="315"/>
        <v>theater</v>
      </c>
      <c r="T3382" t="str">
        <f t="shared" si="316"/>
        <v>plays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12">
        <f t="shared" si="313"/>
        <v>42043.976655092592</v>
      </c>
      <c r="Q3383" s="12">
        <f t="shared" si="317"/>
        <v>42073.934988425921</v>
      </c>
      <c r="R3383" s="11">
        <f t="shared" si="314"/>
        <v>85.208333333333329</v>
      </c>
      <c r="S3383" t="str">
        <f t="shared" si="315"/>
        <v>theater</v>
      </c>
      <c r="T3383" t="str">
        <f t="shared" si="316"/>
        <v>plays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12">
        <f t="shared" si="313"/>
        <v>42559.222870370366</v>
      </c>
      <c r="Q3384" s="12">
        <f t="shared" si="317"/>
        <v>42583.749305555553</v>
      </c>
      <c r="R3384" s="11">
        <f t="shared" si="314"/>
        <v>76.652173913043484</v>
      </c>
      <c r="S3384" t="str">
        <f t="shared" si="315"/>
        <v>theater</v>
      </c>
      <c r="T3384" t="str">
        <f t="shared" si="316"/>
        <v>plays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12">
        <f t="shared" si="313"/>
        <v>42524.574305555558</v>
      </c>
      <c r="Q3385" s="12">
        <f t="shared" si="317"/>
        <v>42544.574305555558</v>
      </c>
      <c r="R3385" s="11">
        <f t="shared" si="314"/>
        <v>65.166666666666671</v>
      </c>
      <c r="S3385" t="str">
        <f t="shared" si="315"/>
        <v>theater</v>
      </c>
      <c r="T3385" t="str">
        <f t="shared" si="316"/>
        <v>plays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12">
        <f t="shared" si="313"/>
        <v>42291.879259259258</v>
      </c>
      <c r="Q3386" s="12">
        <f t="shared" si="317"/>
        <v>42328.916666666664</v>
      </c>
      <c r="R3386" s="11">
        <f t="shared" si="314"/>
        <v>93.760312499999998</v>
      </c>
      <c r="S3386" t="str">
        <f t="shared" si="315"/>
        <v>theater</v>
      </c>
      <c r="T3386" t="str">
        <f t="shared" si="316"/>
        <v>plays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12">
        <f t="shared" si="313"/>
        <v>41953.659166666665</v>
      </c>
      <c r="Q3387" s="12">
        <f t="shared" si="317"/>
        <v>41983.659166666665</v>
      </c>
      <c r="R3387" s="11">
        <f t="shared" si="314"/>
        <v>133.33333333333334</v>
      </c>
      <c r="S3387" t="str">
        <f t="shared" si="315"/>
        <v>theater</v>
      </c>
      <c r="T3387" t="str">
        <f t="shared" si="316"/>
        <v>plays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12">
        <f t="shared" si="313"/>
        <v>41946.436412037037</v>
      </c>
      <c r="Q3388" s="12">
        <f t="shared" si="317"/>
        <v>41976.436412037037</v>
      </c>
      <c r="R3388" s="11">
        <f t="shared" si="314"/>
        <v>51.219512195121951</v>
      </c>
      <c r="S3388" t="str">
        <f t="shared" si="315"/>
        <v>theater</v>
      </c>
      <c r="T3388" t="str">
        <f t="shared" si="316"/>
        <v>plays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12">
        <f t="shared" si="313"/>
        <v>41947.554259259254</v>
      </c>
      <c r="Q3389" s="12">
        <f t="shared" si="317"/>
        <v>41987.554259259261</v>
      </c>
      <c r="R3389" s="11">
        <f t="shared" si="314"/>
        <v>100.17142857142858</v>
      </c>
      <c r="S3389" t="str">
        <f t="shared" si="315"/>
        <v>theater</v>
      </c>
      <c r="T3389" t="str">
        <f t="shared" si="316"/>
        <v>plays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12">
        <f t="shared" si="313"/>
        <v>42143.252789351849</v>
      </c>
      <c r="Q3390" s="12">
        <f t="shared" si="317"/>
        <v>42173.252789351849</v>
      </c>
      <c r="R3390" s="11">
        <f t="shared" si="314"/>
        <v>34.6</v>
      </c>
      <c r="S3390" t="str">
        <f t="shared" si="315"/>
        <v>theater</v>
      </c>
      <c r="T3390" t="str">
        <f t="shared" si="316"/>
        <v>plays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12">
        <f t="shared" si="313"/>
        <v>42494.355115740742</v>
      </c>
      <c r="Q3391" s="12">
        <f t="shared" si="317"/>
        <v>42524.355115740742</v>
      </c>
      <c r="R3391" s="11">
        <f t="shared" si="314"/>
        <v>184.67741935483872</v>
      </c>
      <c r="S3391" t="str">
        <f t="shared" si="315"/>
        <v>theater</v>
      </c>
      <c r="T3391" t="str">
        <f t="shared" si="316"/>
        <v>plays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12">
        <f t="shared" si="313"/>
        <v>41815.56649305555</v>
      </c>
      <c r="Q3392" s="12">
        <f t="shared" si="317"/>
        <v>41830.56649305555</v>
      </c>
      <c r="R3392" s="11">
        <f t="shared" si="314"/>
        <v>69.818181818181813</v>
      </c>
      <c r="S3392" t="str">
        <f t="shared" si="315"/>
        <v>theater</v>
      </c>
      <c r="T3392" t="str">
        <f t="shared" si="316"/>
        <v>plays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12">
        <f t="shared" si="313"/>
        <v>41830.337361111109</v>
      </c>
      <c r="Q3393" s="12">
        <f t="shared" si="317"/>
        <v>41859.727777777778</v>
      </c>
      <c r="R3393" s="11">
        <f t="shared" si="314"/>
        <v>61.944444444444443</v>
      </c>
      <c r="S3393" t="str">
        <f t="shared" si="315"/>
        <v>theater</v>
      </c>
      <c r="T3393" t="str">
        <f t="shared" si="316"/>
        <v>plays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12">
        <f t="shared" si="313"/>
        <v>42446.63721064815</v>
      </c>
      <c r="Q3394" s="12">
        <f t="shared" si="317"/>
        <v>42496.63721064815</v>
      </c>
      <c r="R3394" s="11">
        <f t="shared" si="314"/>
        <v>41.666666666666664</v>
      </c>
      <c r="S3394" t="str">
        <f t="shared" si="315"/>
        <v>theater</v>
      </c>
      <c r="T3394" t="str">
        <f t="shared" si="316"/>
        <v>plays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((E3395/D3395)*100)</f>
        <v>105.80000000000001</v>
      </c>
      <c r="P3395" s="12">
        <f t="shared" ref="P3395:P3458" si="319">(((J3395/60)/60)/24)+DATE(1970,1,1)+(-5/24)</f>
        <v>41923.713310185187</v>
      </c>
      <c r="Q3395" s="12">
        <f t="shared" si="317"/>
        <v>41948.823611111111</v>
      </c>
      <c r="R3395" s="11">
        <f t="shared" ref="R3395:R3458" si="320">IFERROR(E3395/L3395,0)</f>
        <v>36.06818181818182</v>
      </c>
      <c r="S3395" t="str">
        <f t="shared" ref="S3395:S3458" si="321">LEFT(N3395, SEARCH("/",N3395,1)-1)</f>
        <v>theater</v>
      </c>
      <c r="T3395" t="str">
        <f t="shared" ref="T3395:T3458" si="322">RIGHT(N3395,LEN(N3395)-SEARCH("/",N3395))</f>
        <v>plays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12">
        <f t="shared" si="319"/>
        <v>41817.387094907404</v>
      </c>
      <c r="Q3396" s="12">
        <f t="shared" ref="Q3396:Q3459" si="323">(((I3396/60)/60)/24)+DATE(1970,1,1)+(-5/24)</f>
        <v>41847.387094907404</v>
      </c>
      <c r="R3396" s="11">
        <f t="shared" si="320"/>
        <v>29</v>
      </c>
      <c r="S3396" t="str">
        <f t="shared" si="321"/>
        <v>theater</v>
      </c>
      <c r="T3396" t="str">
        <f t="shared" si="322"/>
        <v>plays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12">
        <f t="shared" si="319"/>
        <v>42140.503981481481</v>
      </c>
      <c r="Q3397" s="12">
        <f t="shared" si="323"/>
        <v>42154.548611111109</v>
      </c>
      <c r="R3397" s="11">
        <f t="shared" si="320"/>
        <v>24.210526315789473</v>
      </c>
      <c r="S3397" t="str">
        <f t="shared" si="321"/>
        <v>theater</v>
      </c>
      <c r="T3397" t="str">
        <f t="shared" si="322"/>
        <v>plays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12">
        <f t="shared" si="319"/>
        <v>41764.238298611104</v>
      </c>
      <c r="Q3398" s="12">
        <f t="shared" si="323"/>
        <v>41790.957638888889</v>
      </c>
      <c r="R3398" s="11">
        <f t="shared" si="320"/>
        <v>55.892857142857146</v>
      </c>
      <c r="S3398" t="str">
        <f t="shared" si="321"/>
        <v>theater</v>
      </c>
      <c r="T3398" t="str">
        <f t="shared" si="322"/>
        <v>plays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12">
        <f t="shared" si="319"/>
        <v>42378.270011574066</v>
      </c>
      <c r="Q3399" s="12">
        <f t="shared" si="323"/>
        <v>42418.708333333336</v>
      </c>
      <c r="R3399" s="11">
        <f t="shared" si="320"/>
        <v>11.666666666666666</v>
      </c>
      <c r="S3399" t="str">
        <f t="shared" si="321"/>
        <v>theater</v>
      </c>
      <c r="T3399" t="str">
        <f t="shared" si="322"/>
        <v>plays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12">
        <f t="shared" si="319"/>
        <v>41941.543703703705</v>
      </c>
      <c r="Q3400" s="12">
        <f t="shared" si="323"/>
        <v>41964.499999999993</v>
      </c>
      <c r="R3400" s="11">
        <f t="shared" si="320"/>
        <v>68.353846153846149</v>
      </c>
      <c r="S3400" t="str">
        <f t="shared" si="321"/>
        <v>theater</v>
      </c>
      <c r="T3400" t="str">
        <f t="shared" si="322"/>
        <v>plays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12">
        <f t="shared" si="319"/>
        <v>42026.712094907409</v>
      </c>
      <c r="Q3401" s="12">
        <f t="shared" si="323"/>
        <v>42056.712094907409</v>
      </c>
      <c r="R3401" s="11">
        <f t="shared" si="320"/>
        <v>27.065217391304348</v>
      </c>
      <c r="S3401" t="str">
        <f t="shared" si="321"/>
        <v>theater</v>
      </c>
      <c r="T3401" t="str">
        <f t="shared" si="322"/>
        <v>plays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12">
        <f t="shared" si="319"/>
        <v>41834.745532407404</v>
      </c>
      <c r="Q3402" s="12">
        <f t="shared" si="323"/>
        <v>41879.745532407404</v>
      </c>
      <c r="R3402" s="11">
        <f t="shared" si="320"/>
        <v>118.12941176470588</v>
      </c>
      <c r="S3402" t="str">
        <f t="shared" si="321"/>
        <v>theater</v>
      </c>
      <c r="T3402" t="str">
        <f t="shared" si="322"/>
        <v>plays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12">
        <f t="shared" si="319"/>
        <v>42193.5155787037</v>
      </c>
      <c r="Q3403" s="12">
        <f t="shared" si="323"/>
        <v>42223.5155787037</v>
      </c>
      <c r="R3403" s="11">
        <f t="shared" si="320"/>
        <v>44.757575757575758</v>
      </c>
      <c r="S3403" t="str">
        <f t="shared" si="321"/>
        <v>theater</v>
      </c>
      <c r="T3403" t="str">
        <f t="shared" si="322"/>
        <v>plays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12">
        <f t="shared" si="319"/>
        <v>42290.410219907404</v>
      </c>
      <c r="Q3404" s="12">
        <f t="shared" si="323"/>
        <v>42319.896527777775</v>
      </c>
      <c r="R3404" s="11">
        <f t="shared" si="320"/>
        <v>99.787878787878782</v>
      </c>
      <c r="S3404" t="str">
        <f t="shared" si="321"/>
        <v>theater</v>
      </c>
      <c r="T3404" t="str">
        <f t="shared" si="322"/>
        <v>plays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12">
        <f t="shared" si="319"/>
        <v>42150.253749999996</v>
      </c>
      <c r="Q3405" s="12">
        <f t="shared" si="323"/>
        <v>42180.253749999996</v>
      </c>
      <c r="R3405" s="11">
        <f t="shared" si="320"/>
        <v>117.64705882352941</v>
      </c>
      <c r="S3405" t="str">
        <f t="shared" si="321"/>
        <v>theater</v>
      </c>
      <c r="T3405" t="str">
        <f t="shared" si="322"/>
        <v>plays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12">
        <f t="shared" si="319"/>
        <v>42152.295162037037</v>
      </c>
      <c r="Q3406" s="12">
        <f t="shared" si="323"/>
        <v>42172.295162037037</v>
      </c>
      <c r="R3406" s="11">
        <f t="shared" si="320"/>
        <v>203.33333333333334</v>
      </c>
      <c r="S3406" t="str">
        <f t="shared" si="321"/>
        <v>theater</v>
      </c>
      <c r="T3406" t="str">
        <f t="shared" si="322"/>
        <v>plays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12">
        <f t="shared" si="319"/>
        <v>42409.808865740742</v>
      </c>
      <c r="Q3407" s="12">
        <f t="shared" si="323"/>
        <v>42430.790972222218</v>
      </c>
      <c r="R3407" s="11">
        <f t="shared" si="320"/>
        <v>28.323529411764707</v>
      </c>
      <c r="S3407" t="str">
        <f t="shared" si="321"/>
        <v>theater</v>
      </c>
      <c r="T3407" t="str">
        <f t="shared" si="322"/>
        <v>plays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12">
        <f t="shared" si="319"/>
        <v>41791.284444444442</v>
      </c>
      <c r="Q3408" s="12">
        <f t="shared" si="323"/>
        <v>41836.284444444442</v>
      </c>
      <c r="R3408" s="11">
        <f t="shared" si="320"/>
        <v>110.23076923076923</v>
      </c>
      <c r="S3408" t="str">
        <f t="shared" si="321"/>
        <v>theater</v>
      </c>
      <c r="T3408" t="str">
        <f t="shared" si="322"/>
        <v>plays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12">
        <f t="shared" si="319"/>
        <v>41796.21399305555</v>
      </c>
      <c r="Q3409" s="12">
        <f t="shared" si="323"/>
        <v>41826.21399305555</v>
      </c>
      <c r="R3409" s="11">
        <f t="shared" si="320"/>
        <v>31.970149253731343</v>
      </c>
      <c r="S3409" t="str">
        <f t="shared" si="321"/>
        <v>theater</v>
      </c>
      <c r="T3409" t="str">
        <f t="shared" si="322"/>
        <v>plays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12">
        <f t="shared" si="319"/>
        <v>41808.78361111111</v>
      </c>
      <c r="Q3410" s="12">
        <f t="shared" si="323"/>
        <v>41838.78361111111</v>
      </c>
      <c r="R3410" s="11">
        <f t="shared" si="320"/>
        <v>58.611111111111114</v>
      </c>
      <c r="S3410" t="str">
        <f t="shared" si="321"/>
        <v>theater</v>
      </c>
      <c r="T3410" t="str">
        <f t="shared" si="322"/>
        <v>plays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12">
        <f t="shared" si="319"/>
        <v>42544.605995370373</v>
      </c>
      <c r="Q3411" s="12">
        <f t="shared" si="323"/>
        <v>42582.665277777771</v>
      </c>
      <c r="R3411" s="11">
        <f t="shared" si="320"/>
        <v>29.428571428571427</v>
      </c>
      <c r="S3411" t="str">
        <f t="shared" si="321"/>
        <v>theater</v>
      </c>
      <c r="T3411" t="str">
        <f t="shared" si="322"/>
        <v>plays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12">
        <f t="shared" si="319"/>
        <v>42499.83321759259</v>
      </c>
      <c r="Q3412" s="12">
        <f t="shared" si="323"/>
        <v>42527.083333333336</v>
      </c>
      <c r="R3412" s="11">
        <f t="shared" si="320"/>
        <v>81.375</v>
      </c>
      <c r="S3412" t="str">
        <f t="shared" si="321"/>
        <v>theater</v>
      </c>
      <c r="T3412" t="str">
        <f t="shared" si="322"/>
        <v>plays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12">
        <f t="shared" si="319"/>
        <v>42264.814490740733</v>
      </c>
      <c r="Q3413" s="12">
        <f t="shared" si="323"/>
        <v>42284.814490740733</v>
      </c>
      <c r="R3413" s="11">
        <f t="shared" si="320"/>
        <v>199.16666666666666</v>
      </c>
      <c r="S3413" t="str">
        <f t="shared" si="321"/>
        <v>theater</v>
      </c>
      <c r="T3413" t="str">
        <f t="shared" si="322"/>
        <v>plays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12">
        <f t="shared" si="319"/>
        <v>41879.750717592593</v>
      </c>
      <c r="Q3414" s="12">
        <f t="shared" si="323"/>
        <v>41909.750717592593</v>
      </c>
      <c r="R3414" s="11">
        <f t="shared" si="320"/>
        <v>115.38461538461539</v>
      </c>
      <c r="S3414" t="str">
        <f t="shared" si="321"/>
        <v>theater</v>
      </c>
      <c r="T3414" t="str">
        <f t="shared" si="322"/>
        <v>plays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12">
        <f t="shared" si="319"/>
        <v>42053.524745370371</v>
      </c>
      <c r="Q3415" s="12">
        <f t="shared" si="323"/>
        <v>42062.999305555553</v>
      </c>
      <c r="R3415" s="11">
        <f t="shared" si="320"/>
        <v>46.428571428571431</v>
      </c>
      <c r="S3415" t="str">
        <f t="shared" si="321"/>
        <v>theater</v>
      </c>
      <c r="T3415" t="str">
        <f t="shared" si="322"/>
        <v>plays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12">
        <f t="shared" si="319"/>
        <v>42675.624131944445</v>
      </c>
      <c r="Q3416" s="12">
        <f t="shared" si="323"/>
        <v>42705.124305555553</v>
      </c>
      <c r="R3416" s="11">
        <f t="shared" si="320"/>
        <v>70.568181818181813</v>
      </c>
      <c r="S3416" t="str">
        <f t="shared" si="321"/>
        <v>theater</v>
      </c>
      <c r="T3416" t="str">
        <f t="shared" si="322"/>
        <v>plays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12">
        <f t="shared" si="319"/>
        <v>42466.935833333329</v>
      </c>
      <c r="Q3417" s="12">
        <f t="shared" si="323"/>
        <v>42477.770833333336</v>
      </c>
      <c r="R3417" s="11">
        <f t="shared" si="320"/>
        <v>22.222222222222221</v>
      </c>
      <c r="S3417" t="str">
        <f t="shared" si="321"/>
        <v>theater</v>
      </c>
      <c r="T3417" t="str">
        <f t="shared" si="322"/>
        <v>plays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12">
        <f t="shared" si="319"/>
        <v>42089.204224537032</v>
      </c>
      <c r="Q3418" s="12">
        <f t="shared" si="323"/>
        <v>42117.562499999993</v>
      </c>
      <c r="R3418" s="11">
        <f t="shared" si="320"/>
        <v>159.46666666666667</v>
      </c>
      <c r="S3418" t="str">
        <f t="shared" si="321"/>
        <v>theater</v>
      </c>
      <c r="T3418" t="str">
        <f t="shared" si="322"/>
        <v>plays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12">
        <f t="shared" si="319"/>
        <v>41894.705416666664</v>
      </c>
      <c r="Q3419" s="12">
        <f t="shared" si="323"/>
        <v>41937.821527777778</v>
      </c>
      <c r="R3419" s="11">
        <f t="shared" si="320"/>
        <v>37.777999999999999</v>
      </c>
      <c r="S3419" t="str">
        <f t="shared" si="321"/>
        <v>theater</v>
      </c>
      <c r="T3419" t="str">
        <f t="shared" si="322"/>
        <v>plays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12">
        <f t="shared" si="319"/>
        <v>41752.626238425924</v>
      </c>
      <c r="Q3420" s="12">
        <f t="shared" si="323"/>
        <v>41782.626238425924</v>
      </c>
      <c r="R3420" s="11">
        <f t="shared" si="320"/>
        <v>72.053571428571431</v>
      </c>
      <c r="S3420" t="str">
        <f t="shared" si="321"/>
        <v>theater</v>
      </c>
      <c r="T3420" t="str">
        <f t="shared" si="322"/>
        <v>plays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12">
        <f t="shared" si="319"/>
        <v>42448.613252314812</v>
      </c>
      <c r="Q3421" s="12">
        <f t="shared" si="323"/>
        <v>42466.687499999993</v>
      </c>
      <c r="R3421" s="11">
        <f t="shared" si="320"/>
        <v>63.695652173913047</v>
      </c>
      <c r="S3421" t="str">
        <f t="shared" si="321"/>
        <v>theater</v>
      </c>
      <c r="T3421" t="str">
        <f t="shared" si="322"/>
        <v>plays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12">
        <f t="shared" si="319"/>
        <v>42404.881967592592</v>
      </c>
      <c r="Q3422" s="12">
        <f t="shared" si="323"/>
        <v>42413.791666666664</v>
      </c>
      <c r="R3422" s="11">
        <f t="shared" si="320"/>
        <v>28.411764705882351</v>
      </c>
      <c r="S3422" t="str">
        <f t="shared" si="321"/>
        <v>theater</v>
      </c>
      <c r="T3422" t="str">
        <f t="shared" si="322"/>
        <v>plays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12">
        <f t="shared" si="319"/>
        <v>42037.582905092589</v>
      </c>
      <c r="Q3423" s="12">
        <f t="shared" si="323"/>
        <v>42067.582905092589</v>
      </c>
      <c r="R3423" s="11">
        <f t="shared" si="320"/>
        <v>103.21428571428571</v>
      </c>
      <c r="S3423" t="str">
        <f t="shared" si="321"/>
        <v>theater</v>
      </c>
      <c r="T3423" t="str">
        <f t="shared" si="322"/>
        <v>plays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12">
        <f t="shared" si="319"/>
        <v>42323.353888888887</v>
      </c>
      <c r="Q3424" s="12">
        <f t="shared" si="323"/>
        <v>42351.791666666664</v>
      </c>
      <c r="R3424" s="11">
        <f t="shared" si="320"/>
        <v>71.152173913043484</v>
      </c>
      <c r="S3424" t="str">
        <f t="shared" si="321"/>
        <v>theater</v>
      </c>
      <c r="T3424" t="str">
        <f t="shared" si="322"/>
        <v>plays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12">
        <f t="shared" si="319"/>
        <v>42088.703020833331</v>
      </c>
      <c r="Q3425" s="12">
        <f t="shared" si="323"/>
        <v>42118.703020833331</v>
      </c>
      <c r="R3425" s="11">
        <f t="shared" si="320"/>
        <v>35</v>
      </c>
      <c r="S3425" t="str">
        <f t="shared" si="321"/>
        <v>theater</v>
      </c>
      <c r="T3425" t="str">
        <f t="shared" si="322"/>
        <v>plays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12">
        <f t="shared" si="319"/>
        <v>42018.468564814808</v>
      </c>
      <c r="Q3426" s="12">
        <f t="shared" si="323"/>
        <v>42040.082638888889</v>
      </c>
      <c r="R3426" s="11">
        <f t="shared" si="320"/>
        <v>81.776315789473685</v>
      </c>
      <c r="S3426" t="str">
        <f t="shared" si="321"/>
        <v>theater</v>
      </c>
      <c r="T3426" t="str">
        <f t="shared" si="322"/>
        <v>plays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12">
        <f t="shared" si="319"/>
        <v>41884.40898148148</v>
      </c>
      <c r="Q3427" s="12">
        <f t="shared" si="323"/>
        <v>41916.40898148148</v>
      </c>
      <c r="R3427" s="11">
        <f t="shared" si="320"/>
        <v>297.02980769230766</v>
      </c>
      <c r="S3427" t="str">
        <f t="shared" si="321"/>
        <v>theater</v>
      </c>
      <c r="T3427" t="str">
        <f t="shared" si="322"/>
        <v>plays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12">
        <f t="shared" si="319"/>
        <v>41883.848414351851</v>
      </c>
      <c r="Q3428" s="12">
        <f t="shared" si="323"/>
        <v>41902.875</v>
      </c>
      <c r="R3428" s="11">
        <f t="shared" si="320"/>
        <v>46.609195402298852</v>
      </c>
      <c r="S3428" t="str">
        <f t="shared" si="321"/>
        <v>theater</v>
      </c>
      <c r="T3428" t="str">
        <f t="shared" si="322"/>
        <v>plays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12">
        <f t="shared" si="319"/>
        <v>41792.436944444438</v>
      </c>
      <c r="Q3429" s="12">
        <f t="shared" si="323"/>
        <v>41822.436944444438</v>
      </c>
      <c r="R3429" s="11">
        <f t="shared" si="320"/>
        <v>51.724137931034484</v>
      </c>
      <c r="S3429" t="str">
        <f t="shared" si="321"/>
        <v>theater</v>
      </c>
      <c r="T3429" t="str">
        <f t="shared" si="322"/>
        <v>plays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12">
        <f t="shared" si="319"/>
        <v>42038.512118055551</v>
      </c>
      <c r="Q3430" s="12">
        <f t="shared" si="323"/>
        <v>42063.499999999993</v>
      </c>
      <c r="R3430" s="11">
        <f t="shared" si="320"/>
        <v>40.294117647058826</v>
      </c>
      <c r="S3430" t="str">
        <f t="shared" si="321"/>
        <v>theater</v>
      </c>
      <c r="T3430" t="str">
        <f t="shared" si="322"/>
        <v>plays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12">
        <f t="shared" si="319"/>
        <v>42661.813206018516</v>
      </c>
      <c r="Q3431" s="12">
        <f t="shared" si="323"/>
        <v>42675.813206018516</v>
      </c>
      <c r="R3431" s="11">
        <f t="shared" si="320"/>
        <v>16.25</v>
      </c>
      <c r="S3431" t="str">
        <f t="shared" si="321"/>
        <v>theater</v>
      </c>
      <c r="T3431" t="str">
        <f t="shared" si="322"/>
        <v>plays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12">
        <f t="shared" si="319"/>
        <v>41820.737280092588</v>
      </c>
      <c r="Q3432" s="12">
        <f t="shared" si="323"/>
        <v>41850.737280092588</v>
      </c>
      <c r="R3432" s="11">
        <f t="shared" si="320"/>
        <v>30.152638888888887</v>
      </c>
      <c r="S3432" t="str">
        <f t="shared" si="321"/>
        <v>theater</v>
      </c>
      <c r="T3432" t="str">
        <f t="shared" si="322"/>
        <v>plays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12">
        <f t="shared" si="319"/>
        <v>41839.522604166668</v>
      </c>
      <c r="Q3433" s="12">
        <f t="shared" si="323"/>
        <v>41869.522604166668</v>
      </c>
      <c r="R3433" s="11">
        <f t="shared" si="320"/>
        <v>95.238095238095241</v>
      </c>
      <c r="S3433" t="str">
        <f t="shared" si="321"/>
        <v>theater</v>
      </c>
      <c r="T3433" t="str">
        <f t="shared" si="322"/>
        <v>plays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12">
        <f t="shared" si="319"/>
        <v>42380.372847222221</v>
      </c>
      <c r="Q3434" s="12">
        <f t="shared" si="323"/>
        <v>42405.708333333336</v>
      </c>
      <c r="R3434" s="11">
        <f t="shared" si="320"/>
        <v>52.214285714285715</v>
      </c>
      <c r="S3434" t="str">
        <f t="shared" si="321"/>
        <v>theater</v>
      </c>
      <c r="T3434" t="str">
        <f t="shared" si="322"/>
        <v>plays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12">
        <f t="shared" si="319"/>
        <v>41775.854803240742</v>
      </c>
      <c r="Q3435" s="12">
        <f t="shared" si="323"/>
        <v>41806.916666666664</v>
      </c>
      <c r="R3435" s="11">
        <f t="shared" si="320"/>
        <v>134.1549295774648</v>
      </c>
      <c r="S3435" t="str">
        <f t="shared" si="321"/>
        <v>theater</v>
      </c>
      <c r="T3435" t="str">
        <f t="shared" si="322"/>
        <v>plays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12">
        <f t="shared" si="319"/>
        <v>41800.172094907408</v>
      </c>
      <c r="Q3436" s="12">
        <f t="shared" si="323"/>
        <v>41830.172094907408</v>
      </c>
      <c r="R3436" s="11">
        <f t="shared" si="320"/>
        <v>62.827380952380949</v>
      </c>
      <c r="S3436" t="str">
        <f t="shared" si="321"/>
        <v>theater</v>
      </c>
      <c r="T3436" t="str">
        <f t="shared" si="322"/>
        <v>plays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12">
        <f t="shared" si="319"/>
        <v>42572.408483796295</v>
      </c>
      <c r="Q3437" s="12">
        <f t="shared" si="323"/>
        <v>42588.916666666664</v>
      </c>
      <c r="R3437" s="11">
        <f t="shared" si="320"/>
        <v>58.94736842105263</v>
      </c>
      <c r="S3437" t="str">
        <f t="shared" si="321"/>
        <v>theater</v>
      </c>
      <c r="T3437" t="str">
        <f t="shared" si="322"/>
        <v>plays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12">
        <f t="shared" si="319"/>
        <v>41851.333252314813</v>
      </c>
      <c r="Q3438" s="12">
        <f t="shared" si="323"/>
        <v>41872.477777777778</v>
      </c>
      <c r="R3438" s="11">
        <f t="shared" si="320"/>
        <v>143.1081081081081</v>
      </c>
      <c r="S3438" t="str">
        <f t="shared" si="321"/>
        <v>theater</v>
      </c>
      <c r="T3438" t="str">
        <f t="shared" si="322"/>
        <v>plays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12">
        <f t="shared" si="319"/>
        <v>42205.502546296295</v>
      </c>
      <c r="Q3439" s="12">
        <f t="shared" si="323"/>
        <v>42235.502546296295</v>
      </c>
      <c r="R3439" s="11">
        <f t="shared" si="320"/>
        <v>84.166666666666671</v>
      </c>
      <c r="S3439" t="str">
        <f t="shared" si="321"/>
        <v>theater</v>
      </c>
      <c r="T3439" t="str">
        <f t="shared" si="322"/>
        <v>plays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12">
        <f t="shared" si="319"/>
        <v>42100.719525462955</v>
      </c>
      <c r="Q3440" s="12">
        <f t="shared" si="323"/>
        <v>42126.666666666664</v>
      </c>
      <c r="R3440" s="11">
        <f t="shared" si="320"/>
        <v>186.07142857142858</v>
      </c>
      <c r="S3440" t="str">
        <f t="shared" si="321"/>
        <v>theater</v>
      </c>
      <c r="T3440" t="str">
        <f t="shared" si="322"/>
        <v>plays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12">
        <f t="shared" si="319"/>
        <v>42374.702893518515</v>
      </c>
      <c r="Q3441" s="12">
        <f t="shared" si="323"/>
        <v>42387.999305555553</v>
      </c>
      <c r="R3441" s="11">
        <f t="shared" si="320"/>
        <v>89.785555555555561</v>
      </c>
      <c r="S3441" t="str">
        <f t="shared" si="321"/>
        <v>theater</v>
      </c>
      <c r="T3441" t="str">
        <f t="shared" si="322"/>
        <v>plays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12">
        <f t="shared" si="319"/>
        <v>41808.914675925924</v>
      </c>
      <c r="Q3442" s="12">
        <f t="shared" si="323"/>
        <v>41831.46875</v>
      </c>
      <c r="R3442" s="11">
        <f t="shared" si="320"/>
        <v>64.157560975609755</v>
      </c>
      <c r="S3442" t="str">
        <f t="shared" si="321"/>
        <v>theater</v>
      </c>
      <c r="T3442" t="str">
        <f t="shared" si="322"/>
        <v>plays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12">
        <f t="shared" si="319"/>
        <v>42294.221307870372</v>
      </c>
      <c r="Q3443" s="12">
        <f t="shared" si="323"/>
        <v>42321.636805555558</v>
      </c>
      <c r="R3443" s="11">
        <f t="shared" si="320"/>
        <v>59.651162790697676</v>
      </c>
      <c r="S3443" t="str">
        <f t="shared" si="321"/>
        <v>theater</v>
      </c>
      <c r="T3443" t="str">
        <f t="shared" si="322"/>
        <v>plays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12">
        <f t="shared" si="319"/>
        <v>42124.63277777777</v>
      </c>
      <c r="Q3444" s="12">
        <f t="shared" si="323"/>
        <v>42154.63277777777</v>
      </c>
      <c r="R3444" s="11">
        <f t="shared" si="320"/>
        <v>31.25</v>
      </c>
      <c r="S3444" t="str">
        <f t="shared" si="321"/>
        <v>theater</v>
      </c>
      <c r="T3444" t="str">
        <f t="shared" si="322"/>
        <v>plays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12">
        <f t="shared" si="319"/>
        <v>41861.316504629627</v>
      </c>
      <c r="Q3445" s="12">
        <f t="shared" si="323"/>
        <v>41891.316504629627</v>
      </c>
      <c r="R3445" s="11">
        <f t="shared" si="320"/>
        <v>41.222222222222221</v>
      </c>
      <c r="S3445" t="str">
        <f t="shared" si="321"/>
        <v>theater</v>
      </c>
      <c r="T3445" t="str">
        <f t="shared" si="322"/>
        <v>plays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12">
        <f t="shared" si="319"/>
        <v>42521.08317129629</v>
      </c>
      <c r="Q3446" s="12">
        <f t="shared" si="323"/>
        <v>42529.374305555553</v>
      </c>
      <c r="R3446" s="11">
        <f t="shared" si="320"/>
        <v>43.35</v>
      </c>
      <c r="S3446" t="str">
        <f t="shared" si="321"/>
        <v>theater</v>
      </c>
      <c r="T3446" t="str">
        <f t="shared" si="322"/>
        <v>plays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12">
        <f t="shared" si="319"/>
        <v>42272.322175925925</v>
      </c>
      <c r="Q3447" s="12">
        <f t="shared" si="323"/>
        <v>42300.322175925925</v>
      </c>
      <c r="R3447" s="11">
        <f t="shared" si="320"/>
        <v>64.516129032258064</v>
      </c>
      <c r="S3447" t="str">
        <f t="shared" si="321"/>
        <v>theater</v>
      </c>
      <c r="T3447" t="str">
        <f t="shared" si="322"/>
        <v>plays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12">
        <f t="shared" si="319"/>
        <v>42016.624131944445</v>
      </c>
      <c r="Q3448" s="12">
        <f t="shared" si="323"/>
        <v>42040.305555555555</v>
      </c>
      <c r="R3448" s="11">
        <f t="shared" si="320"/>
        <v>43.28</v>
      </c>
      <c r="S3448" t="str">
        <f t="shared" si="321"/>
        <v>theater</v>
      </c>
      <c r="T3448" t="str">
        <f t="shared" si="322"/>
        <v>plays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12">
        <f t="shared" si="319"/>
        <v>42402.680694444447</v>
      </c>
      <c r="Q3449" s="12">
        <f t="shared" si="323"/>
        <v>42447.639027777775</v>
      </c>
      <c r="R3449" s="11">
        <f t="shared" si="320"/>
        <v>77</v>
      </c>
      <c r="S3449" t="str">
        <f t="shared" si="321"/>
        <v>theater</v>
      </c>
      <c r="T3449" t="str">
        <f t="shared" si="322"/>
        <v>plays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12">
        <f t="shared" si="319"/>
        <v>41959.910752314812</v>
      </c>
      <c r="Q3450" s="12">
        <f t="shared" si="323"/>
        <v>41989.910752314812</v>
      </c>
      <c r="R3450" s="11">
        <f t="shared" si="320"/>
        <v>51.222222222222221</v>
      </c>
      <c r="S3450" t="str">
        <f t="shared" si="321"/>
        <v>theater</v>
      </c>
      <c r="T3450" t="str">
        <f t="shared" si="322"/>
        <v>plays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12">
        <f t="shared" si="319"/>
        <v>42531.844189814808</v>
      </c>
      <c r="Q3451" s="12">
        <f t="shared" si="323"/>
        <v>42559.958333333336</v>
      </c>
      <c r="R3451" s="11">
        <f t="shared" si="320"/>
        <v>68.25</v>
      </c>
      <c r="S3451" t="str">
        <f t="shared" si="321"/>
        <v>theater</v>
      </c>
      <c r="T3451" t="str">
        <f t="shared" si="322"/>
        <v>plays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12">
        <f t="shared" si="319"/>
        <v>42036.496192129627</v>
      </c>
      <c r="Q3452" s="12">
        <f t="shared" si="323"/>
        <v>42096.454525462956</v>
      </c>
      <c r="R3452" s="11">
        <f t="shared" si="320"/>
        <v>19.487179487179485</v>
      </c>
      <c r="S3452" t="str">
        <f t="shared" si="321"/>
        <v>theater</v>
      </c>
      <c r="T3452" t="str">
        <f t="shared" si="322"/>
        <v>plays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12">
        <f t="shared" si="319"/>
        <v>42088.515358796292</v>
      </c>
      <c r="Q3453" s="12">
        <f t="shared" si="323"/>
        <v>42115.515358796292</v>
      </c>
      <c r="R3453" s="11">
        <f t="shared" si="320"/>
        <v>41.125</v>
      </c>
      <c r="S3453" t="str">
        <f t="shared" si="321"/>
        <v>theater</v>
      </c>
      <c r="T3453" t="str">
        <f t="shared" si="322"/>
        <v>plays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12">
        <f t="shared" si="319"/>
        <v>41820.430856481478</v>
      </c>
      <c r="Q3454" s="12">
        <f t="shared" si="323"/>
        <v>41842.957638888889</v>
      </c>
      <c r="R3454" s="11">
        <f t="shared" si="320"/>
        <v>41.405405405405403</v>
      </c>
      <c r="S3454" t="str">
        <f t="shared" si="321"/>
        <v>theater</v>
      </c>
      <c r="T3454" t="str">
        <f t="shared" si="322"/>
        <v>plays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12">
        <f t="shared" si="319"/>
        <v>42535.770324074074</v>
      </c>
      <c r="Q3455" s="12">
        <f t="shared" si="323"/>
        <v>42595.770324074074</v>
      </c>
      <c r="R3455" s="11">
        <f t="shared" si="320"/>
        <v>27.5</v>
      </c>
      <c r="S3455" t="str">
        <f t="shared" si="321"/>
        <v>theater</v>
      </c>
      <c r="T3455" t="str">
        <f t="shared" si="322"/>
        <v>plays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12">
        <f t="shared" si="319"/>
        <v>41821.490266203698</v>
      </c>
      <c r="Q3456" s="12">
        <f t="shared" si="323"/>
        <v>41851.490266203698</v>
      </c>
      <c r="R3456" s="11">
        <f t="shared" si="320"/>
        <v>33.571428571428569</v>
      </c>
      <c r="S3456" t="str">
        <f t="shared" si="321"/>
        <v>theater</v>
      </c>
      <c r="T3456" t="str">
        <f t="shared" si="322"/>
        <v>plays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12">
        <f t="shared" si="319"/>
        <v>42626.541979166665</v>
      </c>
      <c r="Q3457" s="12">
        <f t="shared" si="323"/>
        <v>42656.541979166665</v>
      </c>
      <c r="R3457" s="11">
        <f t="shared" si="320"/>
        <v>145.86956521739131</v>
      </c>
      <c r="S3457" t="str">
        <f t="shared" si="321"/>
        <v>theater</v>
      </c>
      <c r="T3457" t="str">
        <f t="shared" si="322"/>
        <v>plays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12">
        <f t="shared" si="319"/>
        <v>41820.997303240736</v>
      </c>
      <c r="Q3458" s="12">
        <f t="shared" si="323"/>
        <v>41852.082638888889</v>
      </c>
      <c r="R3458" s="11">
        <f t="shared" si="320"/>
        <v>358.6875</v>
      </c>
      <c r="S3458" t="str">
        <f t="shared" si="321"/>
        <v>theater</v>
      </c>
      <c r="T3458" t="str">
        <f t="shared" si="322"/>
        <v>plays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((E3459/D3459)*100)</f>
        <v>140.19999999999999</v>
      </c>
      <c r="P3459" s="12">
        <f t="shared" ref="P3459:P3522" si="325">(((J3459/60)/60)/24)+DATE(1970,1,1)+(-5/24)</f>
        <v>42016.498344907406</v>
      </c>
      <c r="Q3459" s="12">
        <f t="shared" si="323"/>
        <v>42047.040972222218</v>
      </c>
      <c r="R3459" s="11">
        <f t="shared" ref="R3459:R3522" si="326">IFERROR(E3459/L3459,0)</f>
        <v>50.981818181818184</v>
      </c>
      <c r="S3459" t="str">
        <f t="shared" ref="S3459:S3522" si="327">LEFT(N3459, SEARCH("/",N3459,1)-1)</f>
        <v>theater</v>
      </c>
      <c r="T3459" t="str">
        <f t="shared" ref="T3459:T3522" si="328">RIGHT(N3459,LEN(N3459)-SEARCH("/",N3459))</f>
        <v>plays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12">
        <f t="shared" si="325"/>
        <v>42010.994247685179</v>
      </c>
      <c r="Q3460" s="12">
        <f t="shared" ref="Q3460:Q3523" si="329">(((I3460/60)/60)/24)+DATE(1970,1,1)+(-5/24)</f>
        <v>42037.977083333331</v>
      </c>
      <c r="R3460" s="11">
        <f t="shared" si="326"/>
        <v>45.037037037037038</v>
      </c>
      <c r="S3460" t="str">
        <f t="shared" si="327"/>
        <v>theater</v>
      </c>
      <c r="T3460" t="str">
        <f t="shared" si="328"/>
        <v>plays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12">
        <f t="shared" si="325"/>
        <v>42480.271527777775</v>
      </c>
      <c r="Q3461" s="12">
        <f t="shared" si="329"/>
        <v>42510.271527777775</v>
      </c>
      <c r="R3461" s="11">
        <f t="shared" si="326"/>
        <v>17.527777777777779</v>
      </c>
      <c r="S3461" t="str">
        <f t="shared" si="327"/>
        <v>theater</v>
      </c>
      <c r="T3461" t="str">
        <f t="shared" si="328"/>
        <v>plays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12">
        <f t="shared" si="325"/>
        <v>41852.318888888884</v>
      </c>
      <c r="Q3462" s="12">
        <f t="shared" si="329"/>
        <v>41866.318888888884</v>
      </c>
      <c r="R3462" s="11">
        <f t="shared" si="326"/>
        <v>50</v>
      </c>
      <c r="S3462" t="str">
        <f t="shared" si="327"/>
        <v>theater</v>
      </c>
      <c r="T3462" t="str">
        <f t="shared" si="328"/>
        <v>plays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12">
        <f t="shared" si="325"/>
        <v>42643.424525462957</v>
      </c>
      <c r="Q3463" s="12">
        <f t="shared" si="329"/>
        <v>42671.916666666664</v>
      </c>
      <c r="R3463" s="11">
        <f t="shared" si="326"/>
        <v>57.916666666666664</v>
      </c>
      <c r="S3463" t="str">
        <f t="shared" si="327"/>
        <v>theater</v>
      </c>
      <c r="T3463" t="str">
        <f t="shared" si="328"/>
        <v>plays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12">
        <f t="shared" si="325"/>
        <v>42179.690138888887</v>
      </c>
      <c r="Q3464" s="12">
        <f t="shared" si="329"/>
        <v>42195.541666666664</v>
      </c>
      <c r="R3464" s="11">
        <f t="shared" si="326"/>
        <v>29.705882352941178</v>
      </c>
      <c r="S3464" t="str">
        <f t="shared" si="327"/>
        <v>theater</v>
      </c>
      <c r="T3464" t="str">
        <f t="shared" si="328"/>
        <v>plays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12">
        <f t="shared" si="325"/>
        <v>42612.710474537038</v>
      </c>
      <c r="Q3465" s="12">
        <f t="shared" si="329"/>
        <v>42653.957638888889</v>
      </c>
      <c r="R3465" s="11">
        <f t="shared" si="326"/>
        <v>90.684210526315795</v>
      </c>
      <c r="S3465" t="str">
        <f t="shared" si="327"/>
        <v>theater</v>
      </c>
      <c r="T3465" t="str">
        <f t="shared" si="328"/>
        <v>plays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12">
        <f t="shared" si="325"/>
        <v>42574.921724537031</v>
      </c>
      <c r="Q3466" s="12">
        <f t="shared" si="329"/>
        <v>42604.921724537031</v>
      </c>
      <c r="R3466" s="11">
        <f t="shared" si="326"/>
        <v>55.012688172043013</v>
      </c>
      <c r="S3466" t="str">
        <f t="shared" si="327"/>
        <v>theater</v>
      </c>
      <c r="T3466" t="str">
        <f t="shared" si="328"/>
        <v>plays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12">
        <f t="shared" si="325"/>
        <v>42200.417499999996</v>
      </c>
      <c r="Q3467" s="12">
        <f t="shared" si="329"/>
        <v>42225.458333333336</v>
      </c>
      <c r="R3467" s="11">
        <f t="shared" si="326"/>
        <v>57.222222222222221</v>
      </c>
      <c r="S3467" t="str">
        <f t="shared" si="327"/>
        <v>theater</v>
      </c>
      <c r="T3467" t="str">
        <f t="shared" si="328"/>
        <v>plays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12">
        <f t="shared" si="325"/>
        <v>42419.810763888883</v>
      </c>
      <c r="Q3468" s="12">
        <f t="shared" si="329"/>
        <v>42479.769097222219</v>
      </c>
      <c r="R3468" s="11">
        <f t="shared" si="326"/>
        <v>72.950819672131146</v>
      </c>
      <c r="S3468" t="str">
        <f t="shared" si="327"/>
        <v>theater</v>
      </c>
      <c r="T3468" t="str">
        <f t="shared" si="328"/>
        <v>plays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12">
        <f t="shared" si="325"/>
        <v>42053.463333333326</v>
      </c>
      <c r="Q3469" s="12">
        <f t="shared" si="329"/>
        <v>42083.421666666669</v>
      </c>
      <c r="R3469" s="11">
        <f t="shared" si="326"/>
        <v>64.468085106382972</v>
      </c>
      <c r="S3469" t="str">
        <f t="shared" si="327"/>
        <v>theater</v>
      </c>
      <c r="T3469" t="str">
        <f t="shared" si="328"/>
        <v>plays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12">
        <f t="shared" si="325"/>
        <v>42605.557048611103</v>
      </c>
      <c r="Q3470" s="12">
        <f t="shared" si="329"/>
        <v>42633.916666666664</v>
      </c>
      <c r="R3470" s="11">
        <f t="shared" si="326"/>
        <v>716.35294117647061</v>
      </c>
      <c r="S3470" t="str">
        <f t="shared" si="327"/>
        <v>theater</v>
      </c>
      <c r="T3470" t="str">
        <f t="shared" si="328"/>
        <v>plays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12">
        <f t="shared" si="325"/>
        <v>42458.433391203704</v>
      </c>
      <c r="Q3471" s="12">
        <f t="shared" si="329"/>
        <v>42488.433391203704</v>
      </c>
      <c r="R3471" s="11">
        <f t="shared" si="326"/>
        <v>50.396825396825399</v>
      </c>
      <c r="S3471" t="str">
        <f t="shared" si="327"/>
        <v>theater</v>
      </c>
      <c r="T3471" t="str">
        <f t="shared" si="328"/>
        <v>plays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12">
        <f t="shared" si="325"/>
        <v>42528.813680555548</v>
      </c>
      <c r="Q3472" s="12">
        <f t="shared" si="329"/>
        <v>42566.693055555552</v>
      </c>
      <c r="R3472" s="11">
        <f t="shared" si="326"/>
        <v>41.666666666666664</v>
      </c>
      <c r="S3472" t="str">
        <f t="shared" si="327"/>
        <v>theater</v>
      </c>
      <c r="T3472" t="str">
        <f t="shared" si="328"/>
        <v>plays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12">
        <f t="shared" si="325"/>
        <v>41841.612152777772</v>
      </c>
      <c r="Q3473" s="12">
        <f t="shared" si="329"/>
        <v>41882.625</v>
      </c>
      <c r="R3473" s="11">
        <f t="shared" si="326"/>
        <v>35.766666666666666</v>
      </c>
      <c r="S3473" t="str">
        <f t="shared" si="327"/>
        <v>theater</v>
      </c>
      <c r="T3473" t="str">
        <f t="shared" si="328"/>
        <v>plays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12">
        <f t="shared" si="325"/>
        <v>41927.962164351848</v>
      </c>
      <c r="Q3474" s="12">
        <f t="shared" si="329"/>
        <v>41949.040972222218</v>
      </c>
      <c r="R3474" s="11">
        <f t="shared" si="326"/>
        <v>88.739130434782609</v>
      </c>
      <c r="S3474" t="str">
        <f t="shared" si="327"/>
        <v>theater</v>
      </c>
      <c r="T3474" t="str">
        <f t="shared" si="328"/>
        <v>plays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12">
        <f t="shared" si="325"/>
        <v>42062.626111111109</v>
      </c>
      <c r="Q3475" s="12">
        <f t="shared" si="329"/>
        <v>42083.643749999996</v>
      </c>
      <c r="R3475" s="11">
        <f t="shared" si="326"/>
        <v>148.4848484848485</v>
      </c>
      <c r="S3475" t="str">
        <f t="shared" si="327"/>
        <v>theater</v>
      </c>
      <c r="T3475" t="str">
        <f t="shared" si="328"/>
        <v>plays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12">
        <f t="shared" si="325"/>
        <v>42541.293182870366</v>
      </c>
      <c r="Q3476" s="12">
        <f t="shared" si="329"/>
        <v>42571.293182870366</v>
      </c>
      <c r="R3476" s="11">
        <f t="shared" si="326"/>
        <v>51.794871794871796</v>
      </c>
      <c r="S3476" t="str">
        <f t="shared" si="327"/>
        <v>theater</v>
      </c>
      <c r="T3476" t="str">
        <f t="shared" si="328"/>
        <v>plays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12">
        <f t="shared" si="325"/>
        <v>41918.672499999993</v>
      </c>
      <c r="Q3477" s="12">
        <f t="shared" si="329"/>
        <v>41945.791666666664</v>
      </c>
      <c r="R3477" s="11">
        <f t="shared" si="326"/>
        <v>20</v>
      </c>
      <c r="S3477" t="str">
        <f t="shared" si="327"/>
        <v>theater</v>
      </c>
      <c r="T3477" t="str">
        <f t="shared" si="328"/>
        <v>plays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12">
        <f t="shared" si="325"/>
        <v>41921.071643518517</v>
      </c>
      <c r="Q3478" s="12">
        <f t="shared" si="329"/>
        <v>41938.916666666664</v>
      </c>
      <c r="R3478" s="11">
        <f t="shared" si="326"/>
        <v>52</v>
      </c>
      <c r="S3478" t="str">
        <f t="shared" si="327"/>
        <v>theater</v>
      </c>
      <c r="T3478" t="str">
        <f t="shared" si="328"/>
        <v>plays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12">
        <f t="shared" si="325"/>
        <v>42128.528275462959</v>
      </c>
      <c r="Q3479" s="12">
        <f t="shared" si="329"/>
        <v>42140.916666666664</v>
      </c>
      <c r="R3479" s="11">
        <f t="shared" si="326"/>
        <v>53.230769230769234</v>
      </c>
      <c r="S3479" t="str">
        <f t="shared" si="327"/>
        <v>theater</v>
      </c>
      <c r="T3479" t="str">
        <f t="shared" si="328"/>
        <v>plays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12">
        <f t="shared" si="325"/>
        <v>42053.708587962967</v>
      </c>
      <c r="Q3480" s="12">
        <f t="shared" si="329"/>
        <v>42079.666666666664</v>
      </c>
      <c r="R3480" s="11">
        <f t="shared" si="326"/>
        <v>39.596491228070178</v>
      </c>
      <c r="S3480" t="str">
        <f t="shared" si="327"/>
        <v>theater</v>
      </c>
      <c r="T3480" t="str">
        <f t="shared" si="328"/>
        <v>plays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12">
        <f t="shared" si="325"/>
        <v>41781.646759259253</v>
      </c>
      <c r="Q3481" s="12">
        <f t="shared" si="329"/>
        <v>41811.646759259253</v>
      </c>
      <c r="R3481" s="11">
        <f t="shared" si="326"/>
        <v>34.25</v>
      </c>
      <c r="S3481" t="str">
        <f t="shared" si="327"/>
        <v>theater</v>
      </c>
      <c r="T3481" t="str">
        <f t="shared" si="328"/>
        <v>plays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12">
        <f t="shared" si="325"/>
        <v>42171.109108796292</v>
      </c>
      <c r="Q3482" s="12">
        <f t="shared" si="329"/>
        <v>42195.666666666664</v>
      </c>
      <c r="R3482" s="11">
        <f t="shared" si="326"/>
        <v>164.61538461538461</v>
      </c>
      <c r="S3482" t="str">
        <f t="shared" si="327"/>
        <v>theater</v>
      </c>
      <c r="T3482" t="str">
        <f t="shared" si="328"/>
        <v>plays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12">
        <f t="shared" si="325"/>
        <v>41989.039212962954</v>
      </c>
      <c r="Q3483" s="12">
        <f t="shared" si="329"/>
        <v>42006.039212962954</v>
      </c>
      <c r="R3483" s="11">
        <f t="shared" si="326"/>
        <v>125.05263157894737</v>
      </c>
      <c r="S3483" t="str">
        <f t="shared" si="327"/>
        <v>theater</v>
      </c>
      <c r="T3483" t="str">
        <f t="shared" si="328"/>
        <v>plays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12">
        <f t="shared" si="325"/>
        <v>41796.563263888886</v>
      </c>
      <c r="Q3484" s="12">
        <f t="shared" si="329"/>
        <v>41826.563263888886</v>
      </c>
      <c r="R3484" s="11">
        <f t="shared" si="326"/>
        <v>51.875</v>
      </c>
      <c r="S3484" t="str">
        <f t="shared" si="327"/>
        <v>theater</v>
      </c>
      <c r="T3484" t="str">
        <f t="shared" si="328"/>
        <v>plays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12">
        <f t="shared" si="325"/>
        <v>41793.460428240738</v>
      </c>
      <c r="Q3485" s="12">
        <f t="shared" si="329"/>
        <v>41823.460428240738</v>
      </c>
      <c r="R3485" s="11">
        <f t="shared" si="326"/>
        <v>40.285714285714285</v>
      </c>
      <c r="S3485" t="str">
        <f t="shared" si="327"/>
        <v>theater</v>
      </c>
      <c r="T3485" t="str">
        <f t="shared" si="328"/>
        <v>plays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12">
        <f t="shared" si="325"/>
        <v>42506.552071759252</v>
      </c>
      <c r="Q3486" s="12">
        <f t="shared" si="329"/>
        <v>42536.552071759252</v>
      </c>
      <c r="R3486" s="11">
        <f t="shared" si="326"/>
        <v>64.909090909090907</v>
      </c>
      <c r="S3486" t="str">
        <f t="shared" si="327"/>
        <v>theater</v>
      </c>
      <c r="T3486" t="str">
        <f t="shared" si="328"/>
        <v>plays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12">
        <f t="shared" si="325"/>
        <v>42372.484722222223</v>
      </c>
      <c r="Q3487" s="12">
        <f t="shared" si="329"/>
        <v>42402.484722222223</v>
      </c>
      <c r="R3487" s="11">
        <f t="shared" si="326"/>
        <v>55.333333333333336</v>
      </c>
      <c r="S3487" t="str">
        <f t="shared" si="327"/>
        <v>theater</v>
      </c>
      <c r="T3487" t="str">
        <f t="shared" si="328"/>
        <v>plays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12">
        <f t="shared" si="325"/>
        <v>42126.666678240734</v>
      </c>
      <c r="Q3488" s="12">
        <f t="shared" si="329"/>
        <v>42158.082638888889</v>
      </c>
      <c r="R3488" s="11">
        <f t="shared" si="326"/>
        <v>83.142857142857139</v>
      </c>
      <c r="S3488" t="str">
        <f t="shared" si="327"/>
        <v>theater</v>
      </c>
      <c r="T3488" t="str">
        <f t="shared" si="328"/>
        <v>plays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12">
        <f t="shared" si="325"/>
        <v>42149.732083333329</v>
      </c>
      <c r="Q3489" s="12">
        <f t="shared" si="329"/>
        <v>42179.732083333329</v>
      </c>
      <c r="R3489" s="11">
        <f t="shared" si="326"/>
        <v>38.712121212121211</v>
      </c>
      <c r="S3489" t="str">
        <f t="shared" si="327"/>
        <v>theater</v>
      </c>
      <c r="T3489" t="str">
        <f t="shared" si="328"/>
        <v>plays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12">
        <f t="shared" si="325"/>
        <v>42087.55972222222</v>
      </c>
      <c r="Q3490" s="12">
        <f t="shared" si="329"/>
        <v>42111.458333333336</v>
      </c>
      <c r="R3490" s="11">
        <f t="shared" si="326"/>
        <v>125.37931034482759</v>
      </c>
      <c r="S3490" t="str">
        <f t="shared" si="327"/>
        <v>theater</v>
      </c>
      <c r="T3490" t="str">
        <f t="shared" si="328"/>
        <v>plays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12">
        <f t="shared" si="325"/>
        <v>41753.427442129629</v>
      </c>
      <c r="Q3491" s="12">
        <f t="shared" si="329"/>
        <v>41783.666666666664</v>
      </c>
      <c r="R3491" s="11">
        <f t="shared" si="326"/>
        <v>78.263888888888886</v>
      </c>
      <c r="S3491" t="str">
        <f t="shared" si="327"/>
        <v>theater</v>
      </c>
      <c r="T3491" t="str">
        <f t="shared" si="328"/>
        <v>plays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12">
        <f t="shared" si="325"/>
        <v>42443.594027777777</v>
      </c>
      <c r="Q3492" s="12">
        <f t="shared" si="329"/>
        <v>42473.594027777777</v>
      </c>
      <c r="R3492" s="11">
        <f t="shared" si="326"/>
        <v>47.222222222222221</v>
      </c>
      <c r="S3492" t="str">
        <f t="shared" si="327"/>
        <v>theater</v>
      </c>
      <c r="T3492" t="str">
        <f t="shared" si="328"/>
        <v>plays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12">
        <f t="shared" si="325"/>
        <v>42121.041481481479</v>
      </c>
      <c r="Q3493" s="12">
        <f t="shared" si="329"/>
        <v>42142.041481481479</v>
      </c>
      <c r="R3493" s="11">
        <f t="shared" si="326"/>
        <v>79.099999999999994</v>
      </c>
      <c r="S3493" t="str">
        <f t="shared" si="327"/>
        <v>theater</v>
      </c>
      <c r="T3493" t="str">
        <f t="shared" si="328"/>
        <v>plays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12">
        <f t="shared" si="325"/>
        <v>42267.800891203697</v>
      </c>
      <c r="Q3494" s="12">
        <f t="shared" si="329"/>
        <v>42302.800891203697</v>
      </c>
      <c r="R3494" s="11">
        <f t="shared" si="326"/>
        <v>114.29199999999999</v>
      </c>
      <c r="S3494" t="str">
        <f t="shared" si="327"/>
        <v>theater</v>
      </c>
      <c r="T3494" t="str">
        <f t="shared" si="328"/>
        <v>plays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12">
        <f t="shared" si="325"/>
        <v>41848.657824074071</v>
      </c>
      <c r="Q3495" s="12">
        <f t="shared" si="329"/>
        <v>41868.007638888885</v>
      </c>
      <c r="R3495" s="11">
        <f t="shared" si="326"/>
        <v>51.724137931034484</v>
      </c>
      <c r="S3495" t="str">
        <f t="shared" si="327"/>
        <v>theater</v>
      </c>
      <c r="T3495" t="str">
        <f t="shared" si="328"/>
        <v>plays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12">
        <f t="shared" si="325"/>
        <v>42689.006655092591</v>
      </c>
      <c r="Q3496" s="12">
        <f t="shared" si="329"/>
        <v>42700.041666666664</v>
      </c>
      <c r="R3496" s="11">
        <f t="shared" si="326"/>
        <v>30.76923076923077</v>
      </c>
      <c r="S3496" t="str">
        <f t="shared" si="327"/>
        <v>theater</v>
      </c>
      <c r="T3496" t="str">
        <f t="shared" si="328"/>
        <v>plays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12">
        <f t="shared" si="325"/>
        <v>41915.554502314815</v>
      </c>
      <c r="Q3497" s="12">
        <f t="shared" si="329"/>
        <v>41944.512499999997</v>
      </c>
      <c r="R3497" s="11">
        <f t="shared" si="326"/>
        <v>74.208333333333329</v>
      </c>
      <c r="S3497" t="str">
        <f t="shared" si="327"/>
        <v>theater</v>
      </c>
      <c r="T3497" t="str">
        <f t="shared" si="328"/>
        <v>plays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12">
        <f t="shared" si="325"/>
        <v>42584.638495370367</v>
      </c>
      <c r="Q3498" s="12">
        <f t="shared" si="329"/>
        <v>42624.638495370367</v>
      </c>
      <c r="R3498" s="11">
        <f t="shared" si="326"/>
        <v>47.846153846153847</v>
      </c>
      <c r="S3498" t="str">
        <f t="shared" si="327"/>
        <v>theater</v>
      </c>
      <c r="T3498" t="str">
        <f t="shared" si="328"/>
        <v>plays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12">
        <f t="shared" si="325"/>
        <v>42511.533611111103</v>
      </c>
      <c r="Q3499" s="12">
        <f t="shared" si="329"/>
        <v>42523.708333333336</v>
      </c>
      <c r="R3499" s="11">
        <f t="shared" si="326"/>
        <v>34.408163265306122</v>
      </c>
      <c r="S3499" t="str">
        <f t="shared" si="327"/>
        <v>theater</v>
      </c>
      <c r="T3499" t="str">
        <f t="shared" si="328"/>
        <v>plays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12">
        <f t="shared" si="325"/>
        <v>42458.950277777774</v>
      </c>
      <c r="Q3500" s="12">
        <f t="shared" si="329"/>
        <v>42518.697222222218</v>
      </c>
      <c r="R3500" s="11">
        <f t="shared" si="326"/>
        <v>40.238095238095241</v>
      </c>
      <c r="S3500" t="str">
        <f t="shared" si="327"/>
        <v>theater</v>
      </c>
      <c r="T3500" t="str">
        <f t="shared" si="328"/>
        <v>plays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12">
        <f t="shared" si="325"/>
        <v>42131.827835648146</v>
      </c>
      <c r="Q3501" s="12">
        <f t="shared" si="329"/>
        <v>42186.082638888889</v>
      </c>
      <c r="R3501" s="11">
        <f t="shared" si="326"/>
        <v>60.285714285714285</v>
      </c>
      <c r="S3501" t="str">
        <f t="shared" si="327"/>
        <v>theater</v>
      </c>
      <c r="T3501" t="str">
        <f t="shared" si="328"/>
        <v>plays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12">
        <f t="shared" si="325"/>
        <v>42419.711087962954</v>
      </c>
      <c r="Q3502" s="12">
        <f t="shared" si="329"/>
        <v>42435.999305555553</v>
      </c>
      <c r="R3502" s="11">
        <f t="shared" si="326"/>
        <v>25.30952380952381</v>
      </c>
      <c r="S3502" t="str">
        <f t="shared" si="327"/>
        <v>theater</v>
      </c>
      <c r="T3502" t="str">
        <f t="shared" si="328"/>
        <v>plays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12">
        <f t="shared" si="325"/>
        <v>42233.555497685178</v>
      </c>
      <c r="Q3503" s="12">
        <f t="shared" si="329"/>
        <v>42258.555497685178</v>
      </c>
      <c r="R3503" s="11">
        <f t="shared" si="326"/>
        <v>35.952380952380949</v>
      </c>
      <c r="S3503" t="str">
        <f t="shared" si="327"/>
        <v>theater</v>
      </c>
      <c r="T3503" t="str">
        <f t="shared" si="328"/>
        <v>plays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12">
        <f t="shared" si="325"/>
        <v>42430.631064814814</v>
      </c>
      <c r="Q3504" s="12">
        <f t="shared" si="329"/>
        <v>42444.957638888889</v>
      </c>
      <c r="R3504" s="11">
        <f t="shared" si="326"/>
        <v>136</v>
      </c>
      <c r="S3504" t="str">
        <f t="shared" si="327"/>
        <v>theater</v>
      </c>
      <c r="T3504" t="str">
        <f t="shared" si="328"/>
        <v>plays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12">
        <f t="shared" si="325"/>
        <v>42545.27</v>
      </c>
      <c r="Q3505" s="12">
        <f t="shared" si="329"/>
        <v>42575.27</v>
      </c>
      <c r="R3505" s="11">
        <f t="shared" si="326"/>
        <v>70.763157894736835</v>
      </c>
      <c r="S3505" t="str">
        <f t="shared" si="327"/>
        <v>theater</v>
      </c>
      <c r="T3505" t="str">
        <f t="shared" si="328"/>
        <v>plays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12">
        <f t="shared" si="325"/>
        <v>42297.540405092594</v>
      </c>
      <c r="Q3506" s="12">
        <f t="shared" si="329"/>
        <v>42327.582071759258</v>
      </c>
      <c r="R3506" s="11">
        <f t="shared" si="326"/>
        <v>125</v>
      </c>
      <c r="S3506" t="str">
        <f t="shared" si="327"/>
        <v>theater</v>
      </c>
      <c r="T3506" t="str">
        <f t="shared" si="328"/>
        <v>plays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12">
        <f t="shared" si="325"/>
        <v>41760.727372685185</v>
      </c>
      <c r="Q3507" s="12">
        <f t="shared" si="329"/>
        <v>41771.958333333328</v>
      </c>
      <c r="R3507" s="11">
        <f t="shared" si="326"/>
        <v>66.512820512820511</v>
      </c>
      <c r="S3507" t="str">
        <f t="shared" si="327"/>
        <v>theater</v>
      </c>
      <c r="T3507" t="str">
        <f t="shared" si="328"/>
        <v>plays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12">
        <f t="shared" si="325"/>
        <v>41829.525925925926</v>
      </c>
      <c r="Q3508" s="12">
        <f t="shared" si="329"/>
        <v>41874.525925925926</v>
      </c>
      <c r="R3508" s="11">
        <f t="shared" si="326"/>
        <v>105</v>
      </c>
      <c r="S3508" t="str">
        <f t="shared" si="327"/>
        <v>theater</v>
      </c>
      <c r="T3508" t="str">
        <f t="shared" si="328"/>
        <v>plays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12">
        <f t="shared" si="325"/>
        <v>42491.714548611104</v>
      </c>
      <c r="Q3509" s="12">
        <f t="shared" si="329"/>
        <v>42521.714548611104</v>
      </c>
      <c r="R3509" s="11">
        <f t="shared" si="326"/>
        <v>145</v>
      </c>
      <c r="S3509" t="str">
        <f t="shared" si="327"/>
        <v>theater</v>
      </c>
      <c r="T3509" t="str">
        <f t="shared" si="328"/>
        <v>plays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12">
        <f t="shared" si="325"/>
        <v>42477.521446759252</v>
      </c>
      <c r="Q3510" s="12">
        <f t="shared" si="329"/>
        <v>42500.666666666664</v>
      </c>
      <c r="R3510" s="11">
        <f t="shared" si="326"/>
        <v>12</v>
      </c>
      <c r="S3510" t="str">
        <f t="shared" si="327"/>
        <v>theater</v>
      </c>
      <c r="T3510" t="str">
        <f t="shared" si="328"/>
        <v>plays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12">
        <f t="shared" si="325"/>
        <v>41950.651226851849</v>
      </c>
      <c r="Q3511" s="12">
        <f t="shared" si="329"/>
        <v>41963.996527777774</v>
      </c>
      <c r="R3511" s="11">
        <f t="shared" si="326"/>
        <v>96.666666666666671</v>
      </c>
      <c r="S3511" t="str">
        <f t="shared" si="327"/>
        <v>theater</v>
      </c>
      <c r="T3511" t="str">
        <f t="shared" si="328"/>
        <v>plays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12">
        <f t="shared" si="325"/>
        <v>41802.412569444445</v>
      </c>
      <c r="Q3512" s="12">
        <f t="shared" si="329"/>
        <v>41822.412569444445</v>
      </c>
      <c r="R3512" s="11">
        <f t="shared" si="326"/>
        <v>60.333333333333336</v>
      </c>
      <c r="S3512" t="str">
        <f t="shared" si="327"/>
        <v>theater</v>
      </c>
      <c r="T3512" t="str">
        <f t="shared" si="328"/>
        <v>plays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12">
        <f t="shared" si="325"/>
        <v>41927.665451388886</v>
      </c>
      <c r="Q3513" s="12">
        <f t="shared" si="329"/>
        <v>41950.5625</v>
      </c>
      <c r="R3513" s="11">
        <f t="shared" si="326"/>
        <v>79.89473684210526</v>
      </c>
      <c r="S3513" t="str">
        <f t="shared" si="327"/>
        <v>theater</v>
      </c>
      <c r="T3513" t="str">
        <f t="shared" si="328"/>
        <v>plays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12">
        <f t="shared" si="325"/>
        <v>42057.328611111108</v>
      </c>
      <c r="Q3514" s="12">
        <f t="shared" si="329"/>
        <v>42117.286944444444</v>
      </c>
      <c r="R3514" s="11">
        <f t="shared" si="326"/>
        <v>58.823529411764703</v>
      </c>
      <c r="S3514" t="str">
        <f t="shared" si="327"/>
        <v>theater</v>
      </c>
      <c r="T3514" t="str">
        <f t="shared" si="328"/>
        <v>plays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12">
        <f t="shared" si="325"/>
        <v>41780.887870370367</v>
      </c>
      <c r="Q3515" s="12">
        <f t="shared" si="329"/>
        <v>41793.999305555553</v>
      </c>
      <c r="R3515" s="11">
        <f t="shared" si="326"/>
        <v>75.340909090909093</v>
      </c>
      <c r="S3515" t="str">
        <f t="shared" si="327"/>
        <v>theater</v>
      </c>
      <c r="T3515" t="str">
        <f t="shared" si="328"/>
        <v>plays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12">
        <f t="shared" si="325"/>
        <v>42020.638333333329</v>
      </c>
      <c r="Q3516" s="12">
        <f t="shared" si="329"/>
        <v>42036.999305555553</v>
      </c>
      <c r="R3516" s="11">
        <f t="shared" si="326"/>
        <v>55</v>
      </c>
      <c r="S3516" t="str">
        <f t="shared" si="327"/>
        <v>theater</v>
      </c>
      <c r="T3516" t="str">
        <f t="shared" si="328"/>
        <v>plays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12">
        <f t="shared" si="325"/>
        <v>42125.564479166664</v>
      </c>
      <c r="Q3517" s="12">
        <f t="shared" si="329"/>
        <v>42155.564479166664</v>
      </c>
      <c r="R3517" s="11">
        <f t="shared" si="326"/>
        <v>66.956521739130437</v>
      </c>
      <c r="S3517" t="str">
        <f t="shared" si="327"/>
        <v>theater</v>
      </c>
      <c r="T3517" t="str">
        <f t="shared" si="328"/>
        <v>plays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12">
        <f t="shared" si="325"/>
        <v>41855.801736111105</v>
      </c>
      <c r="Q3518" s="12">
        <f t="shared" si="329"/>
        <v>41889.916666666664</v>
      </c>
      <c r="R3518" s="11">
        <f t="shared" si="326"/>
        <v>227.27272727272728</v>
      </c>
      <c r="S3518" t="str">
        <f t="shared" si="327"/>
        <v>theater</v>
      </c>
      <c r="T3518" t="str">
        <f t="shared" si="328"/>
        <v>plays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12">
        <f t="shared" si="325"/>
        <v>41794.609189814815</v>
      </c>
      <c r="Q3519" s="12">
        <f t="shared" si="329"/>
        <v>41824.25</v>
      </c>
      <c r="R3519" s="11">
        <f t="shared" si="326"/>
        <v>307.69230769230768</v>
      </c>
      <c r="S3519" t="str">
        <f t="shared" si="327"/>
        <v>theater</v>
      </c>
      <c r="T3519" t="str">
        <f t="shared" si="328"/>
        <v>plays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12">
        <f t="shared" si="325"/>
        <v>41893.575219907405</v>
      </c>
      <c r="Q3520" s="12">
        <f t="shared" si="329"/>
        <v>41914.38958333333</v>
      </c>
      <c r="R3520" s="11">
        <f t="shared" si="326"/>
        <v>50.020909090909093</v>
      </c>
      <c r="S3520" t="str">
        <f t="shared" si="327"/>
        <v>theater</v>
      </c>
      <c r="T3520" t="str">
        <f t="shared" si="328"/>
        <v>plays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12">
        <f t="shared" si="325"/>
        <v>42037.390624999993</v>
      </c>
      <c r="Q3521" s="12">
        <f t="shared" si="329"/>
        <v>42067.390624999993</v>
      </c>
      <c r="R3521" s="11">
        <f t="shared" si="326"/>
        <v>72.392857142857139</v>
      </c>
      <c r="S3521" t="str">
        <f t="shared" si="327"/>
        <v>theater</v>
      </c>
      <c r="T3521" t="str">
        <f t="shared" si="328"/>
        <v>plays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12">
        <f t="shared" si="325"/>
        <v>42227.615879629629</v>
      </c>
      <c r="Q3522" s="12">
        <f t="shared" si="329"/>
        <v>42253.365972222215</v>
      </c>
      <c r="R3522" s="11">
        <f t="shared" si="326"/>
        <v>95.952380952380949</v>
      </c>
      <c r="S3522" t="str">
        <f t="shared" si="327"/>
        <v>theater</v>
      </c>
      <c r="T3522" t="str">
        <f t="shared" si="328"/>
        <v>plays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((E3523/D3523)*100)</f>
        <v>169.42857142857144</v>
      </c>
      <c r="P3523" s="12">
        <f t="shared" ref="P3523:P3586" si="331">(((J3523/60)/60)/24)+DATE(1970,1,1)+(-5/24)</f>
        <v>41881.153009259258</v>
      </c>
      <c r="Q3523" s="12">
        <f t="shared" si="329"/>
        <v>41911.153009259258</v>
      </c>
      <c r="R3523" s="11">
        <f t="shared" ref="R3523:R3586" si="332">IFERROR(E3523/L3523,0)</f>
        <v>45.615384615384613</v>
      </c>
      <c r="S3523" t="str">
        <f t="shared" ref="S3523:S3586" si="333">LEFT(N3523, SEARCH("/",N3523,1)-1)</f>
        <v>theater</v>
      </c>
      <c r="T3523" t="str">
        <f t="shared" ref="T3523:T3586" si="334">RIGHT(N3523,LEN(N3523)-SEARCH("/",N3523))</f>
        <v>plays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12">
        <f t="shared" si="331"/>
        <v>42234.581550925919</v>
      </c>
      <c r="Q3524" s="12">
        <f t="shared" ref="Q3524:Q3587" si="335">(((I3524/60)/60)/24)+DATE(1970,1,1)+(-5/24)</f>
        <v>42262.212500000001</v>
      </c>
      <c r="R3524" s="11">
        <f t="shared" si="332"/>
        <v>41.029411764705884</v>
      </c>
      <c r="S3524" t="str">
        <f t="shared" si="333"/>
        <v>theater</v>
      </c>
      <c r="T3524" t="str">
        <f t="shared" si="334"/>
        <v>plays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12">
        <f t="shared" si="331"/>
        <v>42581.189212962963</v>
      </c>
      <c r="Q3525" s="12">
        <f t="shared" si="335"/>
        <v>42638.749999999993</v>
      </c>
      <c r="R3525" s="11">
        <f t="shared" si="332"/>
        <v>56.825000000000003</v>
      </c>
      <c r="S3525" t="str">
        <f t="shared" si="333"/>
        <v>theater</v>
      </c>
      <c r="T3525" t="str">
        <f t="shared" si="334"/>
        <v>plays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12">
        <f t="shared" si="331"/>
        <v>41880.555243055554</v>
      </c>
      <c r="Q3526" s="12">
        <f t="shared" si="335"/>
        <v>41894.958333333328</v>
      </c>
      <c r="R3526" s="11">
        <f t="shared" si="332"/>
        <v>137.24324324324326</v>
      </c>
      <c r="S3526" t="str">
        <f t="shared" si="333"/>
        <v>theater</v>
      </c>
      <c r="T3526" t="str">
        <f t="shared" si="334"/>
        <v>plays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12">
        <f t="shared" si="331"/>
        <v>42214.487337962964</v>
      </c>
      <c r="Q3527" s="12">
        <f t="shared" si="335"/>
        <v>42225.458333333336</v>
      </c>
      <c r="R3527" s="11">
        <f t="shared" si="332"/>
        <v>75.714285714285708</v>
      </c>
      <c r="S3527" t="str">
        <f t="shared" si="333"/>
        <v>theater</v>
      </c>
      <c r="T3527" t="str">
        <f t="shared" si="334"/>
        <v>plays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12">
        <f t="shared" si="331"/>
        <v>42460.126979166664</v>
      </c>
      <c r="Q3528" s="12">
        <f t="shared" si="335"/>
        <v>42488.040972222218</v>
      </c>
      <c r="R3528" s="11">
        <f t="shared" si="332"/>
        <v>99</v>
      </c>
      <c r="S3528" t="str">
        <f t="shared" si="333"/>
        <v>theater</v>
      </c>
      <c r="T3528" t="str">
        <f t="shared" si="334"/>
        <v>plays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12">
        <f t="shared" si="331"/>
        <v>42166.814872685187</v>
      </c>
      <c r="Q3529" s="12">
        <f t="shared" si="335"/>
        <v>42195.957638888889</v>
      </c>
      <c r="R3529" s="11">
        <f t="shared" si="332"/>
        <v>81.569767441860463</v>
      </c>
      <c r="S3529" t="str">
        <f t="shared" si="333"/>
        <v>theater</v>
      </c>
      <c r="T3529" t="str">
        <f t="shared" si="334"/>
        <v>plays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12">
        <f t="shared" si="331"/>
        <v>42733.293032407404</v>
      </c>
      <c r="Q3530" s="12">
        <f t="shared" si="335"/>
        <v>42753.293032407404</v>
      </c>
      <c r="R3530" s="11">
        <f t="shared" si="332"/>
        <v>45.108108108108105</v>
      </c>
      <c r="S3530" t="str">
        <f t="shared" si="333"/>
        <v>theater</v>
      </c>
      <c r="T3530" t="str">
        <f t="shared" si="334"/>
        <v>plays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12">
        <f t="shared" si="331"/>
        <v>42177.553449074076</v>
      </c>
      <c r="Q3531" s="12">
        <f t="shared" si="335"/>
        <v>42197.833333333336</v>
      </c>
      <c r="R3531" s="11">
        <f t="shared" si="332"/>
        <v>36.666666666666664</v>
      </c>
      <c r="S3531" t="str">
        <f t="shared" si="333"/>
        <v>theater</v>
      </c>
      <c r="T3531" t="str">
        <f t="shared" si="334"/>
        <v>plays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12">
        <f t="shared" si="331"/>
        <v>42442.41501157407</v>
      </c>
      <c r="Q3532" s="12">
        <f t="shared" si="335"/>
        <v>42470.624999999993</v>
      </c>
      <c r="R3532" s="11">
        <f t="shared" si="332"/>
        <v>125</v>
      </c>
      <c r="S3532" t="str">
        <f t="shared" si="333"/>
        <v>theater</v>
      </c>
      <c r="T3532" t="str">
        <f t="shared" si="334"/>
        <v>plays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12">
        <f t="shared" si="331"/>
        <v>42521.44599537037</v>
      </c>
      <c r="Q3533" s="12">
        <f t="shared" si="335"/>
        <v>42551.44599537037</v>
      </c>
      <c r="R3533" s="11">
        <f t="shared" si="332"/>
        <v>49.230769230769234</v>
      </c>
      <c r="S3533" t="str">
        <f t="shared" si="333"/>
        <v>theater</v>
      </c>
      <c r="T3533" t="str">
        <f t="shared" si="334"/>
        <v>plays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12">
        <f t="shared" si="331"/>
        <v>41884.391516203701</v>
      </c>
      <c r="Q3534" s="12">
        <f t="shared" si="335"/>
        <v>41899.957638888889</v>
      </c>
      <c r="R3534" s="11">
        <f t="shared" si="332"/>
        <v>42.296296296296298</v>
      </c>
      <c r="S3534" t="str">
        <f t="shared" si="333"/>
        <v>theater</v>
      </c>
      <c r="T3534" t="str">
        <f t="shared" si="334"/>
        <v>plays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12">
        <f t="shared" si="331"/>
        <v>42289.552858796298</v>
      </c>
      <c r="Q3535" s="12">
        <f t="shared" si="335"/>
        <v>42319.594525462955</v>
      </c>
      <c r="R3535" s="11">
        <f t="shared" si="332"/>
        <v>78.875</v>
      </c>
      <c r="S3535" t="str">
        <f t="shared" si="333"/>
        <v>theater</v>
      </c>
      <c r="T3535" t="str">
        <f t="shared" si="334"/>
        <v>plays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12">
        <f t="shared" si="331"/>
        <v>42243.416932870365</v>
      </c>
      <c r="Q3536" s="12">
        <f t="shared" si="335"/>
        <v>42278.416932870365</v>
      </c>
      <c r="R3536" s="11">
        <f t="shared" si="332"/>
        <v>38.284313725490193</v>
      </c>
      <c r="S3536" t="str">
        <f t="shared" si="333"/>
        <v>theater</v>
      </c>
      <c r="T3536" t="str">
        <f t="shared" si="334"/>
        <v>plays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12">
        <f t="shared" si="331"/>
        <v>42248.431828703695</v>
      </c>
      <c r="Q3537" s="12">
        <f t="shared" si="335"/>
        <v>42279.541666666664</v>
      </c>
      <c r="R3537" s="11">
        <f t="shared" si="332"/>
        <v>44.847826086956523</v>
      </c>
      <c r="S3537" t="str">
        <f t="shared" si="333"/>
        <v>theater</v>
      </c>
      <c r="T3537" t="str">
        <f t="shared" si="334"/>
        <v>plays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12">
        <f t="shared" si="331"/>
        <v>42328.518807870372</v>
      </c>
      <c r="Q3538" s="12">
        <f t="shared" si="335"/>
        <v>42358.290972222218</v>
      </c>
      <c r="R3538" s="11">
        <f t="shared" si="332"/>
        <v>13.529411764705882</v>
      </c>
      <c r="S3538" t="str">
        <f t="shared" si="333"/>
        <v>theater</v>
      </c>
      <c r="T3538" t="str">
        <f t="shared" si="334"/>
        <v>plays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12">
        <f t="shared" si="331"/>
        <v>41923.146018518513</v>
      </c>
      <c r="Q3539" s="12">
        <f t="shared" si="335"/>
        <v>41960.124305555553</v>
      </c>
      <c r="R3539" s="11">
        <f t="shared" si="332"/>
        <v>43.5</v>
      </c>
      <c r="S3539" t="str">
        <f t="shared" si="333"/>
        <v>theater</v>
      </c>
      <c r="T3539" t="str">
        <f t="shared" si="334"/>
        <v>plays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12">
        <f t="shared" si="331"/>
        <v>42571.212268518517</v>
      </c>
      <c r="Q3540" s="12">
        <f t="shared" si="335"/>
        <v>42599.212268518517</v>
      </c>
      <c r="R3540" s="11">
        <f t="shared" si="332"/>
        <v>30.951807228915662</v>
      </c>
      <c r="S3540" t="str">
        <f t="shared" si="333"/>
        <v>theater</v>
      </c>
      <c r="T3540" t="str">
        <f t="shared" si="334"/>
        <v>plays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12">
        <f t="shared" si="331"/>
        <v>42600.547708333332</v>
      </c>
      <c r="Q3541" s="12">
        <f t="shared" si="335"/>
        <v>42621.547708333332</v>
      </c>
      <c r="R3541" s="11">
        <f t="shared" si="332"/>
        <v>55.230769230769234</v>
      </c>
      <c r="S3541" t="str">
        <f t="shared" si="333"/>
        <v>theater</v>
      </c>
      <c r="T3541" t="str">
        <f t="shared" si="334"/>
        <v>plays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12">
        <f t="shared" si="331"/>
        <v>42516.795034722221</v>
      </c>
      <c r="Q3542" s="12">
        <f t="shared" si="335"/>
        <v>42546.795034722221</v>
      </c>
      <c r="R3542" s="11">
        <f t="shared" si="332"/>
        <v>46.125</v>
      </c>
      <c r="S3542" t="str">
        <f t="shared" si="333"/>
        <v>theater</v>
      </c>
      <c r="T3542" t="str">
        <f t="shared" si="334"/>
        <v>plays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12">
        <f t="shared" si="331"/>
        <v>42222.521701388883</v>
      </c>
      <c r="Q3543" s="12">
        <f t="shared" si="335"/>
        <v>42247.521701388883</v>
      </c>
      <c r="R3543" s="11">
        <f t="shared" si="332"/>
        <v>39.375</v>
      </c>
      <c r="S3543" t="str">
        <f t="shared" si="333"/>
        <v>theater</v>
      </c>
      <c r="T3543" t="str">
        <f t="shared" si="334"/>
        <v>plays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12">
        <f t="shared" si="331"/>
        <v>41829.391458333332</v>
      </c>
      <c r="Q3544" s="12">
        <f t="shared" si="335"/>
        <v>41889.391458333332</v>
      </c>
      <c r="R3544" s="11">
        <f t="shared" si="332"/>
        <v>66.152941176470591</v>
      </c>
      <c r="S3544" t="str">
        <f t="shared" si="333"/>
        <v>theater</v>
      </c>
      <c r="T3544" t="str">
        <f t="shared" si="334"/>
        <v>plays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12">
        <f t="shared" si="331"/>
        <v>42150.546979166662</v>
      </c>
      <c r="Q3545" s="12">
        <f t="shared" si="335"/>
        <v>42180.546979166662</v>
      </c>
      <c r="R3545" s="11">
        <f t="shared" si="332"/>
        <v>54.137931034482762</v>
      </c>
      <c r="S3545" t="str">
        <f t="shared" si="333"/>
        <v>theater</v>
      </c>
      <c r="T3545" t="str">
        <f t="shared" si="334"/>
        <v>plays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12">
        <f t="shared" si="331"/>
        <v>42040.623344907406</v>
      </c>
      <c r="Q3546" s="12">
        <f t="shared" si="335"/>
        <v>42070.623344907406</v>
      </c>
      <c r="R3546" s="11">
        <f t="shared" si="332"/>
        <v>104.16666666666667</v>
      </c>
      <c r="S3546" t="str">
        <f t="shared" si="333"/>
        <v>theater</v>
      </c>
      <c r="T3546" t="str">
        <f t="shared" si="334"/>
        <v>plays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12">
        <f t="shared" si="331"/>
        <v>42075.599062499998</v>
      </c>
      <c r="Q3547" s="12">
        <f t="shared" si="335"/>
        <v>42105.599062499998</v>
      </c>
      <c r="R3547" s="11">
        <f t="shared" si="332"/>
        <v>31.375</v>
      </c>
      <c r="S3547" t="str">
        <f t="shared" si="333"/>
        <v>theater</v>
      </c>
      <c r="T3547" t="str">
        <f t="shared" si="334"/>
        <v>plays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12">
        <f t="shared" si="331"/>
        <v>42073.452361111107</v>
      </c>
      <c r="Q3548" s="12">
        <f t="shared" si="335"/>
        <v>42094.957638888889</v>
      </c>
      <c r="R3548" s="11">
        <f t="shared" si="332"/>
        <v>59.210526315789473</v>
      </c>
      <c r="S3548" t="str">
        <f t="shared" si="333"/>
        <v>theater</v>
      </c>
      <c r="T3548" t="str">
        <f t="shared" si="334"/>
        <v>plays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12">
        <f t="shared" si="331"/>
        <v>42479.870381944442</v>
      </c>
      <c r="Q3549" s="12">
        <f t="shared" si="335"/>
        <v>42503.957638888889</v>
      </c>
      <c r="R3549" s="11">
        <f t="shared" si="332"/>
        <v>119.17633928571429</v>
      </c>
      <c r="S3549" t="str">
        <f t="shared" si="333"/>
        <v>theater</v>
      </c>
      <c r="T3549" t="str">
        <f t="shared" si="334"/>
        <v>plays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12">
        <f t="shared" si="331"/>
        <v>42411.733958333331</v>
      </c>
      <c r="Q3550" s="12">
        <f t="shared" si="335"/>
        <v>42433.833333333336</v>
      </c>
      <c r="R3550" s="11">
        <f t="shared" si="332"/>
        <v>164.61538461538461</v>
      </c>
      <c r="S3550" t="str">
        <f t="shared" si="333"/>
        <v>theater</v>
      </c>
      <c r="T3550" t="str">
        <f t="shared" si="334"/>
        <v>plays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12">
        <f t="shared" si="331"/>
        <v>42223.186030092591</v>
      </c>
      <c r="Q3551" s="12">
        <f t="shared" si="335"/>
        <v>42251.186030092591</v>
      </c>
      <c r="R3551" s="11">
        <f t="shared" si="332"/>
        <v>24.285714285714285</v>
      </c>
      <c r="S3551" t="str">
        <f t="shared" si="333"/>
        <v>theater</v>
      </c>
      <c r="T3551" t="str">
        <f t="shared" si="334"/>
        <v>plays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12">
        <f t="shared" si="331"/>
        <v>42462.685162037036</v>
      </c>
      <c r="Q3552" s="12">
        <f t="shared" si="335"/>
        <v>42492.685162037036</v>
      </c>
      <c r="R3552" s="11">
        <f t="shared" si="332"/>
        <v>40.9375</v>
      </c>
      <c r="S3552" t="str">
        <f t="shared" si="333"/>
        <v>theater</v>
      </c>
      <c r="T3552" t="str">
        <f t="shared" si="334"/>
        <v>plays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12">
        <f t="shared" si="331"/>
        <v>41753.307523148142</v>
      </c>
      <c r="Q3553" s="12">
        <f t="shared" si="335"/>
        <v>41781.713194444441</v>
      </c>
      <c r="R3553" s="11">
        <f t="shared" si="332"/>
        <v>61.1</v>
      </c>
      <c r="S3553" t="str">
        <f t="shared" si="333"/>
        <v>theater</v>
      </c>
      <c r="T3553" t="str">
        <f t="shared" si="334"/>
        <v>plays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12">
        <f t="shared" si="331"/>
        <v>41788.378749999996</v>
      </c>
      <c r="Q3554" s="12">
        <f t="shared" si="335"/>
        <v>41818.378749999996</v>
      </c>
      <c r="R3554" s="11">
        <f t="shared" si="332"/>
        <v>38.65</v>
      </c>
      <c r="S3554" t="str">
        <f t="shared" si="333"/>
        <v>theater</v>
      </c>
      <c r="T3554" t="str">
        <f t="shared" si="334"/>
        <v>plays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12">
        <f t="shared" si="331"/>
        <v>42195.820370370369</v>
      </c>
      <c r="Q3555" s="12">
        <f t="shared" si="335"/>
        <v>42227.791666666664</v>
      </c>
      <c r="R3555" s="11">
        <f t="shared" si="332"/>
        <v>56.20192307692308</v>
      </c>
      <c r="S3555" t="str">
        <f t="shared" si="333"/>
        <v>theater</v>
      </c>
      <c r="T3555" t="str">
        <f t="shared" si="334"/>
        <v>plays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12">
        <f t="shared" si="331"/>
        <v>42015.842118055552</v>
      </c>
      <c r="Q3556" s="12">
        <f t="shared" si="335"/>
        <v>42046.499999999993</v>
      </c>
      <c r="R3556" s="11">
        <f t="shared" si="332"/>
        <v>107.00207547169811</v>
      </c>
      <c r="S3556" t="str">
        <f t="shared" si="333"/>
        <v>theater</v>
      </c>
      <c r="T3556" t="str">
        <f t="shared" si="334"/>
        <v>plays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12">
        <f t="shared" si="331"/>
        <v>42661.233726851853</v>
      </c>
      <c r="Q3557" s="12">
        <f t="shared" si="335"/>
        <v>42691.27539351851</v>
      </c>
      <c r="R3557" s="11">
        <f t="shared" si="332"/>
        <v>171.42857142857142</v>
      </c>
      <c r="S3557" t="str">
        <f t="shared" si="333"/>
        <v>theater</v>
      </c>
      <c r="T3557" t="str">
        <f t="shared" si="334"/>
        <v>plays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12">
        <f t="shared" si="331"/>
        <v>41808.441249999996</v>
      </c>
      <c r="Q3558" s="12">
        <f t="shared" si="335"/>
        <v>41868.441249999996</v>
      </c>
      <c r="R3558" s="11">
        <f t="shared" si="332"/>
        <v>110.5</v>
      </c>
      <c r="S3558" t="str">
        <f t="shared" si="333"/>
        <v>theater</v>
      </c>
      <c r="T3558" t="str">
        <f t="shared" si="334"/>
        <v>plays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12">
        <f t="shared" si="331"/>
        <v>41730.068414351852</v>
      </c>
      <c r="Q3559" s="12">
        <f t="shared" si="335"/>
        <v>41764.068414351852</v>
      </c>
      <c r="R3559" s="11">
        <f t="shared" si="332"/>
        <v>179.27598566308242</v>
      </c>
      <c r="S3559" t="str">
        <f t="shared" si="333"/>
        <v>theater</v>
      </c>
      <c r="T3559" t="str">
        <f t="shared" si="334"/>
        <v>plays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12">
        <f t="shared" si="331"/>
        <v>42139.608506944445</v>
      </c>
      <c r="Q3560" s="12">
        <f t="shared" si="335"/>
        <v>42181.666666666664</v>
      </c>
      <c r="R3560" s="11">
        <f t="shared" si="332"/>
        <v>22.90909090909091</v>
      </c>
      <c r="S3560" t="str">
        <f t="shared" si="333"/>
        <v>theater</v>
      </c>
      <c r="T3560" t="str">
        <f t="shared" si="334"/>
        <v>plays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12">
        <f t="shared" si="331"/>
        <v>42193.887824074067</v>
      </c>
      <c r="Q3561" s="12">
        <f t="shared" si="335"/>
        <v>42216.165277777771</v>
      </c>
      <c r="R3561" s="11">
        <f t="shared" si="332"/>
        <v>43.125</v>
      </c>
      <c r="S3561" t="str">
        <f t="shared" si="333"/>
        <v>theater</v>
      </c>
      <c r="T3561" t="str">
        <f t="shared" si="334"/>
        <v>plays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12">
        <f t="shared" si="331"/>
        <v>42115.681319444448</v>
      </c>
      <c r="Q3562" s="12">
        <f t="shared" si="335"/>
        <v>42150.906249999993</v>
      </c>
      <c r="R3562" s="11">
        <f t="shared" si="332"/>
        <v>46.891891891891895</v>
      </c>
      <c r="S3562" t="str">
        <f t="shared" si="333"/>
        <v>theater</v>
      </c>
      <c r="T3562" t="str">
        <f t="shared" si="334"/>
        <v>plays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12">
        <f t="shared" si="331"/>
        <v>42203.471967592595</v>
      </c>
      <c r="Q3563" s="12">
        <f t="shared" si="335"/>
        <v>42221.566666666658</v>
      </c>
      <c r="R3563" s="11">
        <f t="shared" si="332"/>
        <v>47.407407407407405</v>
      </c>
      <c r="S3563" t="str">
        <f t="shared" si="333"/>
        <v>theater</v>
      </c>
      <c r="T3563" t="str">
        <f t="shared" si="334"/>
        <v>plays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12">
        <f t="shared" si="331"/>
        <v>42433.553553240738</v>
      </c>
      <c r="Q3564" s="12">
        <f t="shared" si="335"/>
        <v>42442.708333333336</v>
      </c>
      <c r="R3564" s="11">
        <f t="shared" si="332"/>
        <v>15.129032258064516</v>
      </c>
      <c r="S3564" t="str">
        <f t="shared" si="333"/>
        <v>theater</v>
      </c>
      <c r="T3564" t="str">
        <f t="shared" si="334"/>
        <v>plays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12">
        <f t="shared" si="331"/>
        <v>42555.46361111111</v>
      </c>
      <c r="Q3565" s="12">
        <f t="shared" si="335"/>
        <v>42583.583333333336</v>
      </c>
      <c r="R3565" s="11">
        <f t="shared" si="332"/>
        <v>21.098000000000003</v>
      </c>
      <c r="S3565" t="str">
        <f t="shared" si="333"/>
        <v>theater</v>
      </c>
      <c r="T3565" t="str">
        <f t="shared" si="334"/>
        <v>plays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12">
        <f t="shared" si="331"/>
        <v>42236.414918981485</v>
      </c>
      <c r="Q3566" s="12">
        <f t="shared" si="335"/>
        <v>42282.458333333336</v>
      </c>
      <c r="R3566" s="11">
        <f t="shared" si="332"/>
        <v>59.117647058823529</v>
      </c>
      <c r="S3566" t="str">
        <f t="shared" si="333"/>
        <v>theater</v>
      </c>
      <c r="T3566" t="str">
        <f t="shared" si="334"/>
        <v>plays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12">
        <f t="shared" si="331"/>
        <v>41974.534814814811</v>
      </c>
      <c r="Q3567" s="12">
        <f t="shared" si="335"/>
        <v>42004.534814814811</v>
      </c>
      <c r="R3567" s="11">
        <f t="shared" si="332"/>
        <v>97.916666666666671</v>
      </c>
      <c r="S3567" t="str">
        <f t="shared" si="333"/>
        <v>theater</v>
      </c>
      <c r="T3567" t="str">
        <f t="shared" si="334"/>
        <v>plays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12">
        <f t="shared" si="331"/>
        <v>41997.299571759257</v>
      </c>
      <c r="Q3568" s="12">
        <f t="shared" si="335"/>
        <v>42027.299571759257</v>
      </c>
      <c r="R3568" s="11">
        <f t="shared" si="332"/>
        <v>55.131578947368418</v>
      </c>
      <c r="S3568" t="str">
        <f t="shared" si="333"/>
        <v>theater</v>
      </c>
      <c r="T3568" t="str">
        <f t="shared" si="334"/>
        <v>plays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12">
        <f t="shared" si="331"/>
        <v>42135.602361111109</v>
      </c>
      <c r="Q3569" s="12">
        <f t="shared" si="335"/>
        <v>42165.602361111109</v>
      </c>
      <c r="R3569" s="11">
        <f t="shared" si="332"/>
        <v>26.536585365853657</v>
      </c>
      <c r="S3569" t="str">
        <f t="shared" si="333"/>
        <v>theater</v>
      </c>
      <c r="T3569" t="str">
        <f t="shared" si="334"/>
        <v>plays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12">
        <f t="shared" si="331"/>
        <v>41869.532337962963</v>
      </c>
      <c r="Q3570" s="12">
        <f t="shared" si="335"/>
        <v>41899.532337962963</v>
      </c>
      <c r="R3570" s="11">
        <f t="shared" si="332"/>
        <v>58.421052631578945</v>
      </c>
      <c r="S3570" t="str">
        <f t="shared" si="333"/>
        <v>theater</v>
      </c>
      <c r="T3570" t="str">
        <f t="shared" si="334"/>
        <v>plays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12">
        <f t="shared" si="331"/>
        <v>41982.480277777773</v>
      </c>
      <c r="Q3571" s="12">
        <f t="shared" si="335"/>
        <v>42012.480277777773</v>
      </c>
      <c r="R3571" s="11">
        <f t="shared" si="332"/>
        <v>122.53658536585365</v>
      </c>
      <c r="S3571" t="str">
        <f t="shared" si="333"/>
        <v>theater</v>
      </c>
      <c r="T3571" t="str">
        <f t="shared" si="334"/>
        <v>plays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12">
        <f t="shared" si="331"/>
        <v>41976.123645833337</v>
      </c>
      <c r="Q3572" s="12">
        <f t="shared" si="335"/>
        <v>42004.083333333336</v>
      </c>
      <c r="R3572" s="11">
        <f t="shared" si="332"/>
        <v>87.961538461538467</v>
      </c>
      <c r="S3572" t="str">
        <f t="shared" si="333"/>
        <v>theater</v>
      </c>
      <c r="T3572" t="str">
        <f t="shared" si="334"/>
        <v>plays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12">
        <f t="shared" si="331"/>
        <v>41912.650613425925</v>
      </c>
      <c r="Q3573" s="12">
        <f t="shared" si="335"/>
        <v>41942.650613425925</v>
      </c>
      <c r="R3573" s="11">
        <f t="shared" si="332"/>
        <v>73.239999999999995</v>
      </c>
      <c r="S3573" t="str">
        <f t="shared" si="333"/>
        <v>theater</v>
      </c>
      <c r="T3573" t="str">
        <f t="shared" si="334"/>
        <v>plays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12">
        <f t="shared" si="331"/>
        <v>42146.36206018518</v>
      </c>
      <c r="Q3574" s="12">
        <f t="shared" si="335"/>
        <v>42176.36206018518</v>
      </c>
      <c r="R3574" s="11">
        <f t="shared" si="332"/>
        <v>55.555555555555557</v>
      </c>
      <c r="S3574" t="str">
        <f t="shared" si="333"/>
        <v>theater</v>
      </c>
      <c r="T3574" t="str">
        <f t="shared" si="334"/>
        <v>plays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12">
        <f t="shared" si="331"/>
        <v>41921.167199074072</v>
      </c>
      <c r="Q3575" s="12">
        <f t="shared" si="335"/>
        <v>41951.208865740737</v>
      </c>
      <c r="R3575" s="11">
        <f t="shared" si="332"/>
        <v>39.53846153846154</v>
      </c>
      <c r="S3575" t="str">
        <f t="shared" si="333"/>
        <v>theater</v>
      </c>
      <c r="T3575" t="str">
        <f t="shared" si="334"/>
        <v>plays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12">
        <f t="shared" si="331"/>
        <v>41926.734351851846</v>
      </c>
      <c r="Q3576" s="12">
        <f t="shared" si="335"/>
        <v>41956.776018518511</v>
      </c>
      <c r="R3576" s="11">
        <f t="shared" si="332"/>
        <v>136.77777777777777</v>
      </c>
      <c r="S3576" t="str">
        <f t="shared" si="333"/>
        <v>theater</v>
      </c>
      <c r="T3576" t="str">
        <f t="shared" si="334"/>
        <v>plays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12">
        <f t="shared" si="331"/>
        <v>42561.575543981475</v>
      </c>
      <c r="Q3577" s="12">
        <f t="shared" si="335"/>
        <v>42592.957638888889</v>
      </c>
      <c r="R3577" s="11">
        <f t="shared" si="332"/>
        <v>99.343137254901961</v>
      </c>
      <c r="S3577" t="str">
        <f t="shared" si="333"/>
        <v>theater</v>
      </c>
      <c r="T3577" t="str">
        <f t="shared" si="334"/>
        <v>plays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12">
        <f t="shared" si="331"/>
        <v>42649.340902777774</v>
      </c>
      <c r="Q3578" s="12">
        <f t="shared" si="335"/>
        <v>42709.382569444446</v>
      </c>
      <c r="R3578" s="11">
        <f t="shared" si="332"/>
        <v>20</v>
      </c>
      <c r="S3578" t="str">
        <f t="shared" si="333"/>
        <v>theater</v>
      </c>
      <c r="T3578" t="str">
        <f t="shared" si="334"/>
        <v>plays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12">
        <f t="shared" si="331"/>
        <v>42093.578506944446</v>
      </c>
      <c r="Q3579" s="12">
        <f t="shared" si="335"/>
        <v>42120.061111111114</v>
      </c>
      <c r="R3579" s="11">
        <f t="shared" si="332"/>
        <v>28.888888888888889</v>
      </c>
      <c r="S3579" t="str">
        <f t="shared" si="333"/>
        <v>theater</v>
      </c>
      <c r="T3579" t="str">
        <f t="shared" si="334"/>
        <v>plays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12">
        <f t="shared" si="331"/>
        <v>42460.525196759256</v>
      </c>
      <c r="Q3580" s="12">
        <f t="shared" si="335"/>
        <v>42490.525196759256</v>
      </c>
      <c r="R3580" s="11">
        <f t="shared" si="332"/>
        <v>40.545945945945945</v>
      </c>
      <c r="S3580" t="str">
        <f t="shared" si="333"/>
        <v>theater</v>
      </c>
      <c r="T3580" t="str">
        <f t="shared" si="334"/>
        <v>plays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12">
        <f t="shared" si="331"/>
        <v>42430.553888888891</v>
      </c>
      <c r="Q3581" s="12">
        <f t="shared" si="335"/>
        <v>42460.51222222222</v>
      </c>
      <c r="R3581" s="11">
        <f t="shared" si="332"/>
        <v>35.714285714285715</v>
      </c>
      <c r="S3581" t="str">
        <f t="shared" si="333"/>
        <v>theater</v>
      </c>
      <c r="T3581" t="str">
        <f t="shared" si="334"/>
        <v>plays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12">
        <f t="shared" si="331"/>
        <v>42025.967847222222</v>
      </c>
      <c r="Q3582" s="12">
        <f t="shared" si="335"/>
        <v>42063.999305555553</v>
      </c>
      <c r="R3582" s="11">
        <f t="shared" si="332"/>
        <v>37.962962962962962</v>
      </c>
      <c r="S3582" t="str">
        <f t="shared" si="333"/>
        <v>theater</v>
      </c>
      <c r="T3582" t="str">
        <f t="shared" si="334"/>
        <v>plays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12">
        <f t="shared" si="331"/>
        <v>41836.26284722222</v>
      </c>
      <c r="Q3583" s="12">
        <f t="shared" si="335"/>
        <v>41850.26284722222</v>
      </c>
      <c r="R3583" s="11">
        <f t="shared" si="332"/>
        <v>33.333333333333336</v>
      </c>
      <c r="S3583" t="str">
        <f t="shared" si="333"/>
        <v>theater</v>
      </c>
      <c r="T3583" t="str">
        <f t="shared" si="334"/>
        <v>plays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12">
        <f t="shared" si="331"/>
        <v>42450.887523148143</v>
      </c>
      <c r="Q3584" s="12">
        <f t="shared" si="335"/>
        <v>42464.887523148143</v>
      </c>
      <c r="R3584" s="11">
        <f t="shared" si="332"/>
        <v>58.571428571428569</v>
      </c>
      <c r="S3584" t="str">
        <f t="shared" si="333"/>
        <v>theater</v>
      </c>
      <c r="T3584" t="str">
        <f t="shared" si="334"/>
        <v>plays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12">
        <f t="shared" si="331"/>
        <v>42418.217650462961</v>
      </c>
      <c r="Q3585" s="12">
        <f t="shared" si="335"/>
        <v>42478.175983796296</v>
      </c>
      <c r="R3585" s="11">
        <f t="shared" si="332"/>
        <v>135.625</v>
      </c>
      <c r="S3585" t="str">
        <f t="shared" si="333"/>
        <v>theater</v>
      </c>
      <c r="T3585" t="str">
        <f t="shared" si="334"/>
        <v>plays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12">
        <f t="shared" si="331"/>
        <v>42168.108148148145</v>
      </c>
      <c r="Q3586" s="12">
        <f t="shared" si="335"/>
        <v>42198.108148148145</v>
      </c>
      <c r="R3586" s="11">
        <f t="shared" si="332"/>
        <v>30.9375</v>
      </c>
      <c r="S3586" t="str">
        <f t="shared" si="333"/>
        <v>theater</v>
      </c>
      <c r="T3586" t="str">
        <f t="shared" si="334"/>
        <v>plays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((E3587/D3587)*100)</f>
        <v>119.11764705882352</v>
      </c>
      <c r="P3587" s="12">
        <f t="shared" ref="P3587:P3650" si="337">(((J3587/60)/60)/24)+DATE(1970,1,1)+(-5/24)</f>
        <v>41964.507986111108</v>
      </c>
      <c r="Q3587" s="12">
        <f t="shared" si="335"/>
        <v>41994.507986111108</v>
      </c>
      <c r="R3587" s="11">
        <f t="shared" ref="R3587:R3650" si="338">IFERROR(E3587/L3587,0)</f>
        <v>176.08695652173913</v>
      </c>
      <c r="S3587" t="str">
        <f t="shared" ref="S3587:S3650" si="339">LEFT(N3587, SEARCH("/",N3587,1)-1)</f>
        <v>theater</v>
      </c>
      <c r="T3587" t="str">
        <f t="shared" ref="T3587:T3650" si="340">RIGHT(N3587,LEN(N3587)-SEARCH("/",N3587))</f>
        <v>plays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12">
        <f t="shared" si="337"/>
        <v>42576.489236111105</v>
      </c>
      <c r="Q3588" s="12">
        <f t="shared" ref="Q3588:Q3651" si="341">(((I3588/60)/60)/24)+DATE(1970,1,1)+(-5/24)</f>
        <v>42636.489236111105</v>
      </c>
      <c r="R3588" s="11">
        <f t="shared" si="338"/>
        <v>151.9814814814815</v>
      </c>
      <c r="S3588" t="str">
        <f t="shared" si="339"/>
        <v>theater</v>
      </c>
      <c r="T3588" t="str">
        <f t="shared" si="340"/>
        <v>plays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12">
        <f t="shared" si="337"/>
        <v>42503.331643518519</v>
      </c>
      <c r="Q3589" s="12">
        <f t="shared" si="341"/>
        <v>42548.583333333336</v>
      </c>
      <c r="R3589" s="11">
        <f t="shared" si="338"/>
        <v>22.607142857142858</v>
      </c>
      <c r="S3589" t="str">
        <f t="shared" si="339"/>
        <v>theater</v>
      </c>
      <c r="T3589" t="str">
        <f t="shared" si="340"/>
        <v>plays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12">
        <f t="shared" si="337"/>
        <v>42101.620486111111</v>
      </c>
      <c r="Q3590" s="12">
        <f t="shared" si="341"/>
        <v>42123.749999999993</v>
      </c>
      <c r="R3590" s="11">
        <f t="shared" si="338"/>
        <v>18.272727272727273</v>
      </c>
      <c r="S3590" t="str">
        <f t="shared" si="339"/>
        <v>theater</v>
      </c>
      <c r="T3590" t="str">
        <f t="shared" si="340"/>
        <v>plays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12">
        <f t="shared" si="337"/>
        <v>42125.439201388886</v>
      </c>
      <c r="Q3591" s="12">
        <f t="shared" si="341"/>
        <v>42150.439201388886</v>
      </c>
      <c r="R3591" s="11">
        <f t="shared" si="338"/>
        <v>82.258064516129039</v>
      </c>
      <c r="S3591" t="str">
        <f t="shared" si="339"/>
        <v>theater</v>
      </c>
      <c r="T3591" t="str">
        <f t="shared" si="340"/>
        <v>plays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12">
        <f t="shared" si="337"/>
        <v>41902.125393518516</v>
      </c>
      <c r="Q3592" s="12">
        <f t="shared" si="341"/>
        <v>41932.125393518516</v>
      </c>
      <c r="R3592" s="11">
        <f t="shared" si="338"/>
        <v>68.534246575342465</v>
      </c>
      <c r="S3592" t="str">
        <f t="shared" si="339"/>
        <v>theater</v>
      </c>
      <c r="T3592" t="str">
        <f t="shared" si="340"/>
        <v>plays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12">
        <f t="shared" si="337"/>
        <v>42003.74009259259</v>
      </c>
      <c r="Q3593" s="12">
        <f t="shared" si="341"/>
        <v>42027.999305555553</v>
      </c>
      <c r="R3593" s="11">
        <f t="shared" si="338"/>
        <v>68.055555555555557</v>
      </c>
      <c r="S3593" t="str">
        <f t="shared" si="339"/>
        <v>theater</v>
      </c>
      <c r="T3593" t="str">
        <f t="shared" si="340"/>
        <v>plays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12">
        <f t="shared" si="337"/>
        <v>41988.621608796289</v>
      </c>
      <c r="Q3594" s="12">
        <f t="shared" si="341"/>
        <v>42045.999305555553</v>
      </c>
      <c r="R3594" s="11">
        <f t="shared" si="338"/>
        <v>72.714285714285708</v>
      </c>
      <c r="S3594" t="str">
        <f t="shared" si="339"/>
        <v>theater</v>
      </c>
      <c r="T3594" t="str">
        <f t="shared" si="340"/>
        <v>plays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12">
        <f t="shared" si="337"/>
        <v>41974.690266203703</v>
      </c>
      <c r="Q3595" s="12">
        <f t="shared" si="341"/>
        <v>42009.643055555549</v>
      </c>
      <c r="R3595" s="11">
        <f t="shared" si="338"/>
        <v>77.186046511627907</v>
      </c>
      <c r="S3595" t="str">
        <f t="shared" si="339"/>
        <v>theater</v>
      </c>
      <c r="T3595" t="str">
        <f t="shared" si="340"/>
        <v>plays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12">
        <f t="shared" si="337"/>
        <v>42591.858587962961</v>
      </c>
      <c r="Q3596" s="12">
        <f t="shared" si="341"/>
        <v>42616.858587962961</v>
      </c>
      <c r="R3596" s="11">
        <f t="shared" si="338"/>
        <v>55.972222222222221</v>
      </c>
      <c r="S3596" t="str">
        <f t="shared" si="339"/>
        <v>theater</v>
      </c>
      <c r="T3596" t="str">
        <f t="shared" si="340"/>
        <v>plays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12">
        <f t="shared" si="337"/>
        <v>42049.800034722219</v>
      </c>
      <c r="Q3597" s="12">
        <f t="shared" si="341"/>
        <v>42076.082638888889</v>
      </c>
      <c r="R3597" s="11">
        <f t="shared" si="338"/>
        <v>49.693548387096776</v>
      </c>
      <c r="S3597" t="str">
        <f t="shared" si="339"/>
        <v>theater</v>
      </c>
      <c r="T3597" t="str">
        <f t="shared" si="340"/>
        <v>plays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12">
        <f t="shared" si="337"/>
        <v>41856.506736111107</v>
      </c>
      <c r="Q3598" s="12">
        <f t="shared" si="341"/>
        <v>41877.506736111107</v>
      </c>
      <c r="R3598" s="11">
        <f t="shared" si="338"/>
        <v>79</v>
      </c>
      <c r="S3598" t="str">
        <f t="shared" si="339"/>
        <v>theater</v>
      </c>
      <c r="T3598" t="str">
        <f t="shared" si="340"/>
        <v>plays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12">
        <f t="shared" si="337"/>
        <v>42417.377199074072</v>
      </c>
      <c r="Q3599" s="12">
        <f t="shared" si="341"/>
        <v>42432.040972222218</v>
      </c>
      <c r="R3599" s="11">
        <f t="shared" si="338"/>
        <v>77.727272727272734</v>
      </c>
      <c r="S3599" t="str">
        <f t="shared" si="339"/>
        <v>theater</v>
      </c>
      <c r="T3599" t="str">
        <f t="shared" si="340"/>
        <v>plays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12">
        <f t="shared" si="337"/>
        <v>41866.590532407405</v>
      </c>
      <c r="Q3600" s="12">
        <f t="shared" si="341"/>
        <v>41884.999305555553</v>
      </c>
      <c r="R3600" s="11">
        <f t="shared" si="338"/>
        <v>40.777777777777779</v>
      </c>
      <c r="S3600" t="str">
        <f t="shared" si="339"/>
        <v>theater</v>
      </c>
      <c r="T3600" t="str">
        <f t="shared" si="340"/>
        <v>plays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12">
        <f t="shared" si="337"/>
        <v>42220.586539351854</v>
      </c>
      <c r="Q3601" s="12">
        <f t="shared" si="341"/>
        <v>42245.791666666664</v>
      </c>
      <c r="R3601" s="11">
        <f t="shared" si="338"/>
        <v>59.411764705882355</v>
      </c>
      <c r="S3601" t="str">
        <f t="shared" si="339"/>
        <v>theater</v>
      </c>
      <c r="T3601" t="str">
        <f t="shared" si="340"/>
        <v>plays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12">
        <f t="shared" si="337"/>
        <v>42628.640787037039</v>
      </c>
      <c r="Q3602" s="12">
        <f t="shared" si="341"/>
        <v>42656.640787037039</v>
      </c>
      <c r="R3602" s="11">
        <f t="shared" si="338"/>
        <v>3.25</v>
      </c>
      <c r="S3602" t="str">
        <f t="shared" si="339"/>
        <v>theater</v>
      </c>
      <c r="T3602" t="str">
        <f t="shared" si="340"/>
        <v>plays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12">
        <f t="shared" si="337"/>
        <v>41990.790300925924</v>
      </c>
      <c r="Q3603" s="12">
        <f t="shared" si="341"/>
        <v>42020.790300925924</v>
      </c>
      <c r="R3603" s="11">
        <f t="shared" si="338"/>
        <v>39.377358490566039</v>
      </c>
      <c r="S3603" t="str">
        <f t="shared" si="339"/>
        <v>theater</v>
      </c>
      <c r="T3603" t="str">
        <f t="shared" si="340"/>
        <v>plays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12">
        <f t="shared" si="337"/>
        <v>42447.68609953703</v>
      </c>
      <c r="Q3604" s="12">
        <f t="shared" si="341"/>
        <v>42507.68609953703</v>
      </c>
      <c r="R3604" s="11">
        <f t="shared" si="338"/>
        <v>81.673469387755105</v>
      </c>
      <c r="S3604" t="str">
        <f t="shared" si="339"/>
        <v>theater</v>
      </c>
      <c r="T3604" t="str">
        <f t="shared" si="340"/>
        <v>plays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12">
        <f t="shared" si="337"/>
        <v>42283.656018518515</v>
      </c>
      <c r="Q3605" s="12">
        <f t="shared" si="341"/>
        <v>42313.697685185187</v>
      </c>
      <c r="R3605" s="11">
        <f t="shared" si="338"/>
        <v>44.912280701754383</v>
      </c>
      <c r="S3605" t="str">
        <f t="shared" si="339"/>
        <v>theater</v>
      </c>
      <c r="T3605" t="str">
        <f t="shared" si="340"/>
        <v>plays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12">
        <f t="shared" si="337"/>
        <v>42482.80736111111</v>
      </c>
      <c r="Q3606" s="12">
        <f t="shared" si="341"/>
        <v>42489.082638888889</v>
      </c>
      <c r="R3606" s="11">
        <f t="shared" si="338"/>
        <v>49.05797101449275</v>
      </c>
      <c r="S3606" t="str">
        <f t="shared" si="339"/>
        <v>theater</v>
      </c>
      <c r="T3606" t="str">
        <f t="shared" si="340"/>
        <v>plays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12">
        <f t="shared" si="337"/>
        <v>42383.584791666661</v>
      </c>
      <c r="Q3607" s="12">
        <f t="shared" si="341"/>
        <v>42413.584791666661</v>
      </c>
      <c r="R3607" s="11">
        <f t="shared" si="338"/>
        <v>30.666666666666668</v>
      </c>
      <c r="S3607" t="str">
        <f t="shared" si="339"/>
        <v>theater</v>
      </c>
      <c r="T3607" t="str">
        <f t="shared" si="340"/>
        <v>plays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12">
        <f t="shared" si="337"/>
        <v>42566.396493055552</v>
      </c>
      <c r="Q3608" s="12">
        <f t="shared" si="341"/>
        <v>42596.396493055552</v>
      </c>
      <c r="R3608" s="11">
        <f t="shared" si="338"/>
        <v>61.0625</v>
      </c>
      <c r="S3608" t="str">
        <f t="shared" si="339"/>
        <v>theater</v>
      </c>
      <c r="T3608" t="str">
        <f t="shared" si="340"/>
        <v>plays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12">
        <f t="shared" si="337"/>
        <v>42338.755578703705</v>
      </c>
      <c r="Q3609" s="12">
        <f t="shared" si="341"/>
        <v>42352.791666666664</v>
      </c>
      <c r="R3609" s="11">
        <f t="shared" si="338"/>
        <v>29</v>
      </c>
      <c r="S3609" t="str">
        <f t="shared" si="339"/>
        <v>theater</v>
      </c>
      <c r="T3609" t="str">
        <f t="shared" si="340"/>
        <v>plays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12">
        <f t="shared" si="337"/>
        <v>42506.50104166667</v>
      </c>
      <c r="Q3610" s="12">
        <f t="shared" si="341"/>
        <v>42538.374999999993</v>
      </c>
      <c r="R3610" s="11">
        <f t="shared" si="338"/>
        <v>29.62962962962963</v>
      </c>
      <c r="S3610" t="str">
        <f t="shared" si="339"/>
        <v>theater</v>
      </c>
      <c r="T3610" t="str">
        <f t="shared" si="340"/>
        <v>plays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12">
        <f t="shared" si="337"/>
        <v>42429.783391203695</v>
      </c>
      <c r="Q3611" s="12">
        <f t="shared" si="341"/>
        <v>42459.741724537038</v>
      </c>
      <c r="R3611" s="11">
        <f t="shared" si="338"/>
        <v>143.0952380952381</v>
      </c>
      <c r="S3611" t="str">
        <f t="shared" si="339"/>
        <v>theater</v>
      </c>
      <c r="T3611" t="str">
        <f t="shared" si="340"/>
        <v>plays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12">
        <f t="shared" si="337"/>
        <v>42203.22379629629</v>
      </c>
      <c r="Q3612" s="12">
        <f t="shared" si="341"/>
        <v>42233.22379629629</v>
      </c>
      <c r="R3612" s="11">
        <f t="shared" si="338"/>
        <v>52.354838709677416</v>
      </c>
      <c r="S3612" t="str">
        <f t="shared" si="339"/>
        <v>theater</v>
      </c>
      <c r="T3612" t="str">
        <f t="shared" si="340"/>
        <v>plays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12">
        <f t="shared" si="337"/>
        <v>42072.162048611113</v>
      </c>
      <c r="Q3613" s="12">
        <f t="shared" si="341"/>
        <v>42102.162048611113</v>
      </c>
      <c r="R3613" s="11">
        <f t="shared" si="338"/>
        <v>66.666666666666671</v>
      </c>
      <c r="S3613" t="str">
        <f t="shared" si="339"/>
        <v>theater</v>
      </c>
      <c r="T3613" t="str">
        <f t="shared" si="340"/>
        <v>plays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12">
        <f t="shared" si="337"/>
        <v>41789.518645833334</v>
      </c>
      <c r="Q3614" s="12">
        <f t="shared" si="341"/>
        <v>41799.518645833334</v>
      </c>
      <c r="R3614" s="11">
        <f t="shared" si="338"/>
        <v>126.66666666666667</v>
      </c>
      <c r="S3614" t="str">
        <f t="shared" si="339"/>
        <v>theater</v>
      </c>
      <c r="T3614" t="str">
        <f t="shared" si="340"/>
        <v>plays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12">
        <f t="shared" si="337"/>
        <v>41788.381643518514</v>
      </c>
      <c r="Q3615" s="12">
        <f t="shared" si="341"/>
        <v>41818.381643518514</v>
      </c>
      <c r="R3615" s="11">
        <f t="shared" si="338"/>
        <v>62.5</v>
      </c>
      <c r="S3615" t="str">
        <f t="shared" si="339"/>
        <v>theater</v>
      </c>
      <c r="T3615" t="str">
        <f t="shared" si="340"/>
        <v>plays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12">
        <f t="shared" si="337"/>
        <v>42143.833518518521</v>
      </c>
      <c r="Q3616" s="12">
        <f t="shared" si="341"/>
        <v>42173.833518518521</v>
      </c>
      <c r="R3616" s="11">
        <f t="shared" si="338"/>
        <v>35.492957746478872</v>
      </c>
      <c r="S3616" t="str">
        <f t="shared" si="339"/>
        <v>theater</v>
      </c>
      <c r="T3616" t="str">
        <f t="shared" si="340"/>
        <v>plays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12">
        <f t="shared" si="337"/>
        <v>42318.385370370372</v>
      </c>
      <c r="Q3617" s="12">
        <f t="shared" si="341"/>
        <v>42348.385370370372</v>
      </c>
      <c r="R3617" s="11">
        <f t="shared" si="338"/>
        <v>37.083333333333336</v>
      </c>
      <c r="S3617" t="str">
        <f t="shared" si="339"/>
        <v>theater</v>
      </c>
      <c r="T3617" t="str">
        <f t="shared" si="340"/>
        <v>plays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12">
        <f t="shared" si="337"/>
        <v>42052.741481481477</v>
      </c>
      <c r="Q3618" s="12">
        <f t="shared" si="341"/>
        <v>42082.699814814812</v>
      </c>
      <c r="R3618" s="11">
        <f t="shared" si="338"/>
        <v>69.333333333333329</v>
      </c>
      <c r="S3618" t="str">
        <f t="shared" si="339"/>
        <v>theater</v>
      </c>
      <c r="T3618" t="str">
        <f t="shared" si="340"/>
        <v>plays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12">
        <f t="shared" si="337"/>
        <v>42779.401956018519</v>
      </c>
      <c r="Q3619" s="12">
        <f t="shared" si="341"/>
        <v>42793.791666666664</v>
      </c>
      <c r="R3619" s="11">
        <f t="shared" si="338"/>
        <v>17.254901960784313</v>
      </c>
      <c r="S3619" t="str">
        <f t="shared" si="339"/>
        <v>theater</v>
      </c>
      <c r="T3619" t="str">
        <f t="shared" si="340"/>
        <v>plays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12">
        <f t="shared" si="337"/>
        <v>42128.419560185182</v>
      </c>
      <c r="Q3620" s="12">
        <f t="shared" si="341"/>
        <v>42158.419560185182</v>
      </c>
      <c r="R3620" s="11">
        <f t="shared" si="338"/>
        <v>36.071428571428569</v>
      </c>
      <c r="S3620" t="str">
        <f t="shared" si="339"/>
        <v>theater</v>
      </c>
      <c r="T3620" t="str">
        <f t="shared" si="340"/>
        <v>plays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12">
        <f t="shared" si="337"/>
        <v>42660.92391203704</v>
      </c>
      <c r="Q3621" s="12">
        <f t="shared" si="341"/>
        <v>42693.708333333336</v>
      </c>
      <c r="R3621" s="11">
        <f t="shared" si="338"/>
        <v>66.470588235294116</v>
      </c>
      <c r="S3621" t="str">
        <f t="shared" si="339"/>
        <v>theater</v>
      </c>
      <c r="T3621" t="str">
        <f t="shared" si="340"/>
        <v>plays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12">
        <f t="shared" si="337"/>
        <v>42037.72987268518</v>
      </c>
      <c r="Q3622" s="12">
        <f t="shared" si="341"/>
        <v>42067.958333333336</v>
      </c>
      <c r="R3622" s="11">
        <f t="shared" si="338"/>
        <v>56.065989847715734</v>
      </c>
      <c r="S3622" t="str">
        <f t="shared" si="339"/>
        <v>theater</v>
      </c>
      <c r="T3622" t="str">
        <f t="shared" si="340"/>
        <v>plays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12">
        <f t="shared" si="337"/>
        <v>42619.727361111109</v>
      </c>
      <c r="Q3623" s="12">
        <f t="shared" si="341"/>
        <v>42643.666666666664</v>
      </c>
      <c r="R3623" s="11">
        <f t="shared" si="338"/>
        <v>47.028571428571432</v>
      </c>
      <c r="S3623" t="str">
        <f t="shared" si="339"/>
        <v>theater</v>
      </c>
      <c r="T3623" t="str">
        <f t="shared" si="340"/>
        <v>plays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12">
        <f t="shared" si="337"/>
        <v>41877.013553240737</v>
      </c>
      <c r="Q3624" s="12">
        <f t="shared" si="341"/>
        <v>41909.932638888888</v>
      </c>
      <c r="R3624" s="11">
        <f t="shared" si="338"/>
        <v>47.666190476190479</v>
      </c>
      <c r="S3624" t="str">
        <f t="shared" si="339"/>
        <v>theater</v>
      </c>
      <c r="T3624" t="str">
        <f t="shared" si="340"/>
        <v>plays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12">
        <f t="shared" si="337"/>
        <v>41828.528587962959</v>
      </c>
      <c r="Q3625" s="12">
        <f t="shared" si="341"/>
        <v>41846.083333333328</v>
      </c>
      <c r="R3625" s="11">
        <f t="shared" si="338"/>
        <v>88.235294117647058</v>
      </c>
      <c r="S3625" t="str">
        <f t="shared" si="339"/>
        <v>theater</v>
      </c>
      <c r="T3625" t="str">
        <f t="shared" si="340"/>
        <v>plays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12">
        <f t="shared" si="337"/>
        <v>42545.565856481473</v>
      </c>
      <c r="Q3626" s="12">
        <f t="shared" si="341"/>
        <v>42605.565856481473</v>
      </c>
      <c r="R3626" s="11">
        <f t="shared" si="338"/>
        <v>80.717948717948715</v>
      </c>
      <c r="S3626" t="str">
        <f t="shared" si="339"/>
        <v>theater</v>
      </c>
      <c r="T3626" t="str">
        <f t="shared" si="340"/>
        <v>plays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12">
        <f t="shared" si="337"/>
        <v>42157.444178240738</v>
      </c>
      <c r="Q3627" s="12">
        <f t="shared" si="341"/>
        <v>42187.444178240738</v>
      </c>
      <c r="R3627" s="11">
        <f t="shared" si="338"/>
        <v>39.487179487179489</v>
      </c>
      <c r="S3627" t="str">
        <f t="shared" si="339"/>
        <v>theater</v>
      </c>
      <c r="T3627" t="str">
        <f t="shared" si="340"/>
        <v>plays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12">
        <f t="shared" si="337"/>
        <v>41846.458993055552</v>
      </c>
      <c r="Q3628" s="12">
        <f t="shared" si="341"/>
        <v>41867.458993055552</v>
      </c>
      <c r="R3628" s="11">
        <f t="shared" si="338"/>
        <v>84.854166666666671</v>
      </c>
      <c r="S3628" t="str">
        <f t="shared" si="339"/>
        <v>theater</v>
      </c>
      <c r="T3628" t="str">
        <f t="shared" si="340"/>
        <v>plays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12">
        <f t="shared" si="337"/>
        <v>42460.533414351848</v>
      </c>
      <c r="Q3629" s="12">
        <f t="shared" si="341"/>
        <v>42510.957638888889</v>
      </c>
      <c r="R3629" s="11">
        <f t="shared" si="338"/>
        <v>68.965517241379317</v>
      </c>
      <c r="S3629" t="str">
        <f t="shared" si="339"/>
        <v>theater</v>
      </c>
      <c r="T3629" t="str">
        <f t="shared" si="340"/>
        <v>plays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12">
        <f t="shared" si="337"/>
        <v>42291.6249537037</v>
      </c>
      <c r="Q3630" s="12">
        <f t="shared" si="341"/>
        <v>42351.666620370372</v>
      </c>
      <c r="R3630" s="11">
        <f t="shared" si="338"/>
        <v>0</v>
      </c>
      <c r="S3630" t="str">
        <f t="shared" si="339"/>
        <v>theater</v>
      </c>
      <c r="T3630" t="str">
        <f t="shared" si="340"/>
        <v>musical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12">
        <f t="shared" si="337"/>
        <v>42436.886157407404</v>
      </c>
      <c r="Q3631" s="12">
        <f t="shared" si="341"/>
        <v>42495.499999999993</v>
      </c>
      <c r="R3631" s="11">
        <f t="shared" si="338"/>
        <v>1</v>
      </c>
      <c r="S3631" t="str">
        <f t="shared" si="339"/>
        <v>theater</v>
      </c>
      <c r="T3631" t="str">
        <f t="shared" si="340"/>
        <v>musical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12">
        <f t="shared" si="337"/>
        <v>41942.638773148145</v>
      </c>
      <c r="Q3632" s="12">
        <f t="shared" si="341"/>
        <v>41972.680439814816</v>
      </c>
      <c r="R3632" s="11">
        <f t="shared" si="338"/>
        <v>1</v>
      </c>
      <c r="S3632" t="str">
        <f t="shared" si="339"/>
        <v>theater</v>
      </c>
      <c r="T3632" t="str">
        <f t="shared" si="340"/>
        <v>musical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12">
        <f t="shared" si="337"/>
        <v>41880.54510416666</v>
      </c>
      <c r="Q3633" s="12">
        <f t="shared" si="341"/>
        <v>41904.957638888889</v>
      </c>
      <c r="R3633" s="11">
        <f t="shared" si="338"/>
        <v>147.88135593220338</v>
      </c>
      <c r="S3633" t="str">
        <f t="shared" si="339"/>
        <v>theater</v>
      </c>
      <c r="T3633" t="str">
        <f t="shared" si="340"/>
        <v>musical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12">
        <f t="shared" si="337"/>
        <v>41946.728576388887</v>
      </c>
      <c r="Q3634" s="12">
        <f t="shared" si="341"/>
        <v>41966.728576388887</v>
      </c>
      <c r="R3634" s="11">
        <f t="shared" si="338"/>
        <v>100</v>
      </c>
      <c r="S3634" t="str">
        <f t="shared" si="339"/>
        <v>theater</v>
      </c>
      <c r="T3634" t="str">
        <f t="shared" si="340"/>
        <v>musical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12">
        <f t="shared" si="337"/>
        <v>42649.415127314809</v>
      </c>
      <c r="Q3635" s="12">
        <f t="shared" si="341"/>
        <v>42692.833333333336</v>
      </c>
      <c r="R3635" s="11">
        <f t="shared" si="338"/>
        <v>56.838709677419352</v>
      </c>
      <c r="S3635" t="str">
        <f t="shared" si="339"/>
        <v>theater</v>
      </c>
      <c r="T3635" t="str">
        <f t="shared" si="340"/>
        <v>musical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12">
        <f t="shared" si="337"/>
        <v>42700.958032407405</v>
      </c>
      <c r="Q3636" s="12">
        <f t="shared" si="341"/>
        <v>42748.957638888889</v>
      </c>
      <c r="R3636" s="11">
        <f t="shared" si="338"/>
        <v>176.94444444444446</v>
      </c>
      <c r="S3636" t="str">
        <f t="shared" si="339"/>
        <v>theater</v>
      </c>
      <c r="T3636" t="str">
        <f t="shared" si="340"/>
        <v>musical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12">
        <f t="shared" si="337"/>
        <v>42450.674490740734</v>
      </c>
      <c r="Q3637" s="12">
        <f t="shared" si="341"/>
        <v>42480.674490740734</v>
      </c>
      <c r="R3637" s="11">
        <f t="shared" si="338"/>
        <v>127.6</v>
      </c>
      <c r="S3637" t="str">
        <f t="shared" si="339"/>
        <v>theater</v>
      </c>
      <c r="T3637" t="str">
        <f t="shared" si="340"/>
        <v>musical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12">
        <f t="shared" si="337"/>
        <v>42226.486446759263</v>
      </c>
      <c r="Q3638" s="12">
        <f t="shared" si="341"/>
        <v>42261.486446759263</v>
      </c>
      <c r="R3638" s="11">
        <f t="shared" si="338"/>
        <v>0</v>
      </c>
      <c r="S3638" t="str">
        <f t="shared" si="339"/>
        <v>theater</v>
      </c>
      <c r="T3638" t="str">
        <f t="shared" si="340"/>
        <v>musical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12">
        <f t="shared" si="337"/>
        <v>41975.492303240739</v>
      </c>
      <c r="Q3639" s="12">
        <f t="shared" si="341"/>
        <v>42005.492303240739</v>
      </c>
      <c r="R3639" s="11">
        <f t="shared" si="338"/>
        <v>66.142857142857139</v>
      </c>
      <c r="S3639" t="str">
        <f t="shared" si="339"/>
        <v>theater</v>
      </c>
      <c r="T3639" t="str">
        <f t="shared" si="340"/>
        <v>musical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12">
        <f t="shared" si="337"/>
        <v>42053.464490740742</v>
      </c>
      <c r="Q3640" s="12">
        <f t="shared" si="341"/>
        <v>42113.42282407407</v>
      </c>
      <c r="R3640" s="11">
        <f t="shared" si="338"/>
        <v>108</v>
      </c>
      <c r="S3640" t="str">
        <f t="shared" si="339"/>
        <v>theater</v>
      </c>
      <c r="T3640" t="str">
        <f t="shared" si="340"/>
        <v>musical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12">
        <f t="shared" si="337"/>
        <v>42590.468819444439</v>
      </c>
      <c r="Q3641" s="12">
        <f t="shared" si="341"/>
        <v>42650.424305555549</v>
      </c>
      <c r="R3641" s="11">
        <f t="shared" si="338"/>
        <v>1</v>
      </c>
      <c r="S3641" t="str">
        <f t="shared" si="339"/>
        <v>theater</v>
      </c>
      <c r="T3641" t="str">
        <f t="shared" si="340"/>
        <v>musical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12">
        <f t="shared" si="337"/>
        <v>42104.573263888888</v>
      </c>
      <c r="Q3642" s="12">
        <f t="shared" si="341"/>
        <v>42134.573263888888</v>
      </c>
      <c r="R3642" s="11">
        <f t="shared" si="338"/>
        <v>18.333333333333332</v>
      </c>
      <c r="S3642" t="str">
        <f t="shared" si="339"/>
        <v>theater</v>
      </c>
      <c r="T3642" t="str">
        <f t="shared" si="340"/>
        <v>musical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12">
        <f t="shared" si="337"/>
        <v>41899.418738425928</v>
      </c>
      <c r="Q3643" s="12">
        <f t="shared" si="341"/>
        <v>41917</v>
      </c>
      <c r="R3643" s="11">
        <f t="shared" si="338"/>
        <v>0</v>
      </c>
      <c r="S3643" t="str">
        <f t="shared" si="339"/>
        <v>theater</v>
      </c>
      <c r="T3643" t="str">
        <f t="shared" si="340"/>
        <v>musical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12">
        <f t="shared" si="337"/>
        <v>42297.607951388891</v>
      </c>
      <c r="Q3644" s="12">
        <f t="shared" si="341"/>
        <v>42338.499999999993</v>
      </c>
      <c r="R3644" s="11">
        <f t="shared" si="338"/>
        <v>7.5</v>
      </c>
      <c r="S3644" t="str">
        <f t="shared" si="339"/>
        <v>theater</v>
      </c>
      <c r="T3644" t="str">
        <f t="shared" si="340"/>
        <v>musical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12">
        <f t="shared" si="337"/>
        <v>42284.935636574075</v>
      </c>
      <c r="Q3645" s="12">
        <f t="shared" si="341"/>
        <v>42324.977303240739</v>
      </c>
      <c r="R3645" s="11">
        <f t="shared" si="338"/>
        <v>0</v>
      </c>
      <c r="S3645" t="str">
        <f t="shared" si="339"/>
        <v>theater</v>
      </c>
      <c r="T3645" t="str">
        <f t="shared" si="340"/>
        <v>musical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12">
        <f t="shared" si="337"/>
        <v>42409.033414351848</v>
      </c>
      <c r="Q3646" s="12">
        <f t="shared" si="341"/>
        <v>42436.999305555553</v>
      </c>
      <c r="R3646" s="11">
        <f t="shared" si="338"/>
        <v>68.416666666666671</v>
      </c>
      <c r="S3646" t="str">
        <f t="shared" si="339"/>
        <v>theater</v>
      </c>
      <c r="T3646" t="str">
        <f t="shared" si="340"/>
        <v>musical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12">
        <f t="shared" si="337"/>
        <v>42665.762013888881</v>
      </c>
      <c r="Q3647" s="12">
        <f t="shared" si="341"/>
        <v>42695.803680555553</v>
      </c>
      <c r="R3647" s="11">
        <f t="shared" si="338"/>
        <v>1</v>
      </c>
      <c r="S3647" t="str">
        <f t="shared" si="339"/>
        <v>theater</v>
      </c>
      <c r="T3647" t="str">
        <f t="shared" si="340"/>
        <v>musical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12">
        <f t="shared" si="337"/>
        <v>42140.21298611111</v>
      </c>
      <c r="Q3648" s="12">
        <f t="shared" si="341"/>
        <v>42171.770833333336</v>
      </c>
      <c r="R3648" s="11">
        <f t="shared" si="338"/>
        <v>60.125</v>
      </c>
      <c r="S3648" t="str">
        <f t="shared" si="339"/>
        <v>theater</v>
      </c>
      <c r="T3648" t="str">
        <f t="shared" si="340"/>
        <v>musical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12">
        <f t="shared" si="337"/>
        <v>42598.540821759256</v>
      </c>
      <c r="Q3649" s="12">
        <f t="shared" si="341"/>
        <v>42643.540821759256</v>
      </c>
      <c r="R3649" s="11">
        <f t="shared" si="338"/>
        <v>15</v>
      </c>
      <c r="S3649" t="str">
        <f t="shared" si="339"/>
        <v>theater</v>
      </c>
      <c r="T3649" t="str">
        <f t="shared" si="340"/>
        <v>musical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12">
        <f t="shared" si="337"/>
        <v>41887.083854166667</v>
      </c>
      <c r="Q3650" s="12">
        <f t="shared" si="341"/>
        <v>41917.083854166667</v>
      </c>
      <c r="R3650" s="11">
        <f t="shared" si="338"/>
        <v>550.04109589041093</v>
      </c>
      <c r="S3650" t="str">
        <f t="shared" si="339"/>
        <v>theater</v>
      </c>
      <c r="T3650" t="str">
        <f t="shared" si="340"/>
        <v>plays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((E3651/D3651)*100)</f>
        <v>104</v>
      </c>
      <c r="P3651" s="12">
        <f t="shared" ref="P3651:P3714" si="343">(((J3651/60)/60)/24)+DATE(1970,1,1)+(-5/24)</f>
        <v>41780.504560185182</v>
      </c>
      <c r="Q3651" s="12">
        <f t="shared" si="341"/>
        <v>41806.504560185182</v>
      </c>
      <c r="R3651" s="11">
        <f t="shared" ref="R3651:R3714" si="344">IFERROR(E3651/L3651,0)</f>
        <v>97.5</v>
      </c>
      <c r="S3651" t="str">
        <f t="shared" ref="S3651:S3714" si="345">LEFT(N3651, SEARCH("/",N3651,1)-1)</f>
        <v>theater</v>
      </c>
      <c r="T3651" t="str">
        <f t="shared" ref="T3651:T3714" si="346">RIGHT(N3651,LEN(N3651)-SEARCH("/",N3651))</f>
        <v>plays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12">
        <f t="shared" si="343"/>
        <v>42381.270648148151</v>
      </c>
      <c r="Q3652" s="12">
        <f t="shared" ref="Q3652:Q3715" si="347">(((I3652/60)/60)/24)+DATE(1970,1,1)+(-5/24)</f>
        <v>42402.270648148151</v>
      </c>
      <c r="R3652" s="11">
        <f t="shared" si="344"/>
        <v>29.411764705882351</v>
      </c>
      <c r="S3652" t="str">
        <f t="shared" si="345"/>
        <v>theater</v>
      </c>
      <c r="T3652" t="str">
        <f t="shared" si="346"/>
        <v>plays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12">
        <f t="shared" si="343"/>
        <v>41828.437986111108</v>
      </c>
      <c r="Q3653" s="12">
        <f t="shared" si="347"/>
        <v>41861.457638888889</v>
      </c>
      <c r="R3653" s="11">
        <f t="shared" si="344"/>
        <v>57.777777777777779</v>
      </c>
      <c r="S3653" t="str">
        <f t="shared" si="345"/>
        <v>theater</v>
      </c>
      <c r="T3653" t="str">
        <f t="shared" si="346"/>
        <v>plays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12">
        <f t="shared" si="343"/>
        <v>42596.436365740738</v>
      </c>
      <c r="Q3654" s="12">
        <f t="shared" si="347"/>
        <v>42606.957638888889</v>
      </c>
      <c r="R3654" s="11">
        <f t="shared" si="344"/>
        <v>44.235294117647058</v>
      </c>
      <c r="S3654" t="str">
        <f t="shared" si="345"/>
        <v>theater</v>
      </c>
      <c r="T3654" t="str">
        <f t="shared" si="346"/>
        <v>plays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12">
        <f t="shared" si="343"/>
        <v>42191.155173611107</v>
      </c>
      <c r="Q3655" s="12">
        <f t="shared" si="347"/>
        <v>42221.155173611107</v>
      </c>
      <c r="R3655" s="11">
        <f t="shared" si="344"/>
        <v>60.909090909090907</v>
      </c>
      <c r="S3655" t="str">
        <f t="shared" si="345"/>
        <v>theater</v>
      </c>
      <c r="T3655" t="str">
        <f t="shared" si="346"/>
        <v>plays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12">
        <f t="shared" si="343"/>
        <v>42440.20817129629</v>
      </c>
      <c r="Q3656" s="12">
        <f t="shared" si="347"/>
        <v>42463.499999999993</v>
      </c>
      <c r="R3656" s="11">
        <f t="shared" si="344"/>
        <v>68.84210526315789</v>
      </c>
      <c r="S3656" t="str">
        <f t="shared" si="345"/>
        <v>theater</v>
      </c>
      <c r="T3656" t="str">
        <f t="shared" si="346"/>
        <v>plays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12">
        <f t="shared" si="343"/>
        <v>42173.594884259255</v>
      </c>
      <c r="Q3657" s="12">
        <f t="shared" si="347"/>
        <v>42203.082638888889</v>
      </c>
      <c r="R3657" s="11">
        <f t="shared" si="344"/>
        <v>73.582278481012665</v>
      </c>
      <c r="S3657" t="str">
        <f t="shared" si="345"/>
        <v>theater</v>
      </c>
      <c r="T3657" t="str">
        <f t="shared" si="346"/>
        <v>plays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12">
        <f t="shared" si="343"/>
        <v>42737.70180555556</v>
      </c>
      <c r="Q3658" s="12">
        <f t="shared" si="347"/>
        <v>42767.749305555553</v>
      </c>
      <c r="R3658" s="11">
        <f t="shared" si="344"/>
        <v>115.02173913043478</v>
      </c>
      <c r="S3658" t="str">
        <f t="shared" si="345"/>
        <v>theater</v>
      </c>
      <c r="T3658" t="str">
        <f t="shared" si="346"/>
        <v>plays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12">
        <f t="shared" si="343"/>
        <v>42499.421516203707</v>
      </c>
      <c r="Q3659" s="12">
        <f t="shared" si="347"/>
        <v>42522.695833333331</v>
      </c>
      <c r="R3659" s="11">
        <f t="shared" si="344"/>
        <v>110.75</v>
      </c>
      <c r="S3659" t="str">
        <f t="shared" si="345"/>
        <v>theater</v>
      </c>
      <c r="T3659" t="str">
        <f t="shared" si="346"/>
        <v>plays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12">
        <f t="shared" si="343"/>
        <v>41775.650231481479</v>
      </c>
      <c r="Q3660" s="12">
        <f t="shared" si="347"/>
        <v>41821.957638888889</v>
      </c>
      <c r="R3660" s="11">
        <f t="shared" si="344"/>
        <v>75.5</v>
      </c>
      <c r="S3660" t="str">
        <f t="shared" si="345"/>
        <v>theater</v>
      </c>
      <c r="T3660" t="str">
        <f t="shared" si="346"/>
        <v>plays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12">
        <f t="shared" si="343"/>
        <v>42055.068865740737</v>
      </c>
      <c r="Q3661" s="12">
        <f t="shared" si="347"/>
        <v>42082.402083333327</v>
      </c>
      <c r="R3661" s="11">
        <f t="shared" si="344"/>
        <v>235.46153846153845</v>
      </c>
      <c r="S3661" t="str">
        <f t="shared" si="345"/>
        <v>theater</v>
      </c>
      <c r="T3661" t="str">
        <f t="shared" si="346"/>
        <v>plays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12">
        <f t="shared" si="343"/>
        <v>41971.672743055555</v>
      </c>
      <c r="Q3662" s="12">
        <f t="shared" si="347"/>
        <v>41996.672743055555</v>
      </c>
      <c r="R3662" s="11">
        <f t="shared" si="344"/>
        <v>11.363636363636363</v>
      </c>
      <c r="S3662" t="str">
        <f t="shared" si="345"/>
        <v>theater</v>
      </c>
      <c r="T3662" t="str">
        <f t="shared" si="346"/>
        <v>plays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12">
        <f t="shared" si="343"/>
        <v>42447.688333333332</v>
      </c>
      <c r="Q3663" s="12">
        <f t="shared" si="347"/>
        <v>42469.958333333336</v>
      </c>
      <c r="R3663" s="11">
        <f t="shared" si="344"/>
        <v>92.5</v>
      </c>
      <c r="S3663" t="str">
        <f t="shared" si="345"/>
        <v>theater</v>
      </c>
      <c r="T3663" t="str">
        <f t="shared" si="346"/>
        <v>plays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12">
        <f t="shared" si="343"/>
        <v>42064.011736111112</v>
      </c>
      <c r="Q3664" s="12">
        <f t="shared" si="347"/>
        <v>42093.97006944444</v>
      </c>
      <c r="R3664" s="11">
        <f t="shared" si="344"/>
        <v>202.85</v>
      </c>
      <c r="S3664" t="str">
        <f t="shared" si="345"/>
        <v>theater</v>
      </c>
      <c r="T3664" t="str">
        <f t="shared" si="346"/>
        <v>plays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12">
        <f t="shared" si="343"/>
        <v>42665.243402777771</v>
      </c>
      <c r="Q3665" s="12">
        <f t="shared" si="347"/>
        <v>42725.285069444442</v>
      </c>
      <c r="R3665" s="11">
        <f t="shared" si="344"/>
        <v>26</v>
      </c>
      <c r="S3665" t="str">
        <f t="shared" si="345"/>
        <v>theater</v>
      </c>
      <c r="T3665" t="str">
        <f t="shared" si="346"/>
        <v>plays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12">
        <f t="shared" si="343"/>
        <v>42523.04038194444</v>
      </c>
      <c r="Q3666" s="12">
        <f t="shared" si="347"/>
        <v>42537.04038194444</v>
      </c>
      <c r="R3666" s="11">
        <f t="shared" si="344"/>
        <v>46.05263157894737</v>
      </c>
      <c r="S3666" t="str">
        <f t="shared" si="345"/>
        <v>theater</v>
      </c>
      <c r="T3666" t="str">
        <f t="shared" si="346"/>
        <v>plays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12">
        <f t="shared" si="343"/>
        <v>42294.59979166666</v>
      </c>
      <c r="Q3667" s="12">
        <f t="shared" si="347"/>
        <v>42305.620833333327</v>
      </c>
      <c r="R3667" s="11">
        <f t="shared" si="344"/>
        <v>51</v>
      </c>
      <c r="S3667" t="str">
        <f t="shared" si="345"/>
        <v>theater</v>
      </c>
      <c r="T3667" t="str">
        <f t="shared" si="346"/>
        <v>plays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12">
        <f t="shared" si="343"/>
        <v>41822.696550925924</v>
      </c>
      <c r="Q3668" s="12">
        <f t="shared" si="347"/>
        <v>41844.083333333328</v>
      </c>
      <c r="R3668" s="11">
        <f t="shared" si="344"/>
        <v>31.578947368421051</v>
      </c>
      <c r="S3668" t="str">
        <f t="shared" si="345"/>
        <v>theater</v>
      </c>
      <c r="T3668" t="str">
        <f t="shared" si="346"/>
        <v>plays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12">
        <f t="shared" si="343"/>
        <v>42173.761793981481</v>
      </c>
      <c r="Q3669" s="12">
        <f t="shared" si="347"/>
        <v>42203.761793981481</v>
      </c>
      <c r="R3669" s="11">
        <f t="shared" si="344"/>
        <v>53.363965517241382</v>
      </c>
      <c r="S3669" t="str">
        <f t="shared" si="345"/>
        <v>theater</v>
      </c>
      <c r="T3669" t="str">
        <f t="shared" si="346"/>
        <v>plays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12">
        <f t="shared" si="343"/>
        <v>42185.347824074073</v>
      </c>
      <c r="Q3670" s="12">
        <f t="shared" si="347"/>
        <v>42208.564583333333</v>
      </c>
      <c r="R3670" s="11">
        <f t="shared" si="344"/>
        <v>36.964285714285715</v>
      </c>
      <c r="S3670" t="str">
        <f t="shared" si="345"/>
        <v>theater</v>
      </c>
      <c r="T3670" t="str">
        <f t="shared" si="346"/>
        <v>plays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12">
        <f t="shared" si="343"/>
        <v>42136.466863425921</v>
      </c>
      <c r="Q3671" s="12">
        <f t="shared" si="347"/>
        <v>42166.466863425921</v>
      </c>
      <c r="R3671" s="11">
        <f t="shared" si="344"/>
        <v>81.294117647058826</v>
      </c>
      <c r="S3671" t="str">
        <f t="shared" si="345"/>
        <v>theater</v>
      </c>
      <c r="T3671" t="str">
        <f t="shared" si="346"/>
        <v>plays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12">
        <f t="shared" si="343"/>
        <v>42142.305682870363</v>
      </c>
      <c r="Q3672" s="12">
        <f t="shared" si="347"/>
        <v>42155.749999999993</v>
      </c>
      <c r="R3672" s="11">
        <f t="shared" si="344"/>
        <v>20.083333333333332</v>
      </c>
      <c r="S3672" t="str">
        <f t="shared" si="345"/>
        <v>theater</v>
      </c>
      <c r="T3672" t="str">
        <f t="shared" si="346"/>
        <v>plays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12">
        <f t="shared" si="343"/>
        <v>41820.419756944444</v>
      </c>
      <c r="Q3673" s="12">
        <f t="shared" si="347"/>
        <v>41840.957638888889</v>
      </c>
      <c r="R3673" s="11">
        <f t="shared" si="344"/>
        <v>88.25</v>
      </c>
      <c r="S3673" t="str">
        <f t="shared" si="345"/>
        <v>theater</v>
      </c>
      <c r="T3673" t="str">
        <f t="shared" si="346"/>
        <v>plays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12">
        <f t="shared" si="343"/>
        <v>41878.738240740735</v>
      </c>
      <c r="Q3674" s="12">
        <f t="shared" si="347"/>
        <v>41908.738240740735</v>
      </c>
      <c r="R3674" s="11">
        <f t="shared" si="344"/>
        <v>53.438596491228068</v>
      </c>
      <c r="S3674" t="str">
        <f t="shared" si="345"/>
        <v>theater</v>
      </c>
      <c r="T3674" t="str">
        <f t="shared" si="346"/>
        <v>plays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12">
        <f t="shared" si="343"/>
        <v>41914.086770833332</v>
      </c>
      <c r="Q3675" s="12">
        <f t="shared" si="347"/>
        <v>41948.327777777777</v>
      </c>
      <c r="R3675" s="11">
        <f t="shared" si="344"/>
        <v>39.868421052631582</v>
      </c>
      <c r="S3675" t="str">
        <f t="shared" si="345"/>
        <v>theater</v>
      </c>
      <c r="T3675" t="str">
        <f t="shared" si="346"/>
        <v>plays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12">
        <f t="shared" si="343"/>
        <v>42556.664687499993</v>
      </c>
      <c r="Q3676" s="12">
        <f t="shared" si="347"/>
        <v>42616.664687499993</v>
      </c>
      <c r="R3676" s="11">
        <f t="shared" si="344"/>
        <v>145.16129032258064</v>
      </c>
      <c r="S3676" t="str">
        <f t="shared" si="345"/>
        <v>theater</v>
      </c>
      <c r="T3676" t="str">
        <f t="shared" si="346"/>
        <v>plays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12">
        <f t="shared" si="343"/>
        <v>42493.388680555552</v>
      </c>
      <c r="Q3677" s="12">
        <f t="shared" si="347"/>
        <v>42505.749999999993</v>
      </c>
      <c r="R3677" s="11">
        <f t="shared" si="344"/>
        <v>23.333333333333332</v>
      </c>
      <c r="S3677" t="str">
        <f t="shared" si="345"/>
        <v>theater</v>
      </c>
      <c r="T3677" t="str">
        <f t="shared" si="346"/>
        <v>plays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12">
        <f t="shared" si="343"/>
        <v>41876.607453703698</v>
      </c>
      <c r="Q3678" s="12">
        <f t="shared" si="347"/>
        <v>41894.607453703698</v>
      </c>
      <c r="R3678" s="11">
        <f t="shared" si="344"/>
        <v>64.375</v>
      </c>
      <c r="S3678" t="str">
        <f t="shared" si="345"/>
        <v>theater</v>
      </c>
      <c r="T3678" t="str">
        <f t="shared" si="346"/>
        <v>plays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12">
        <f t="shared" si="343"/>
        <v>41802.365949074068</v>
      </c>
      <c r="Q3679" s="12">
        <f t="shared" si="347"/>
        <v>41822.957638888889</v>
      </c>
      <c r="R3679" s="11">
        <f t="shared" si="344"/>
        <v>62.052763819095475</v>
      </c>
      <c r="S3679" t="str">
        <f t="shared" si="345"/>
        <v>theater</v>
      </c>
      <c r="T3679" t="str">
        <f t="shared" si="346"/>
        <v>plays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12">
        <f t="shared" si="343"/>
        <v>42120.322893518511</v>
      </c>
      <c r="Q3680" s="12">
        <f t="shared" si="347"/>
        <v>42155.322893518511</v>
      </c>
      <c r="R3680" s="11">
        <f t="shared" si="344"/>
        <v>66.129032258064512</v>
      </c>
      <c r="S3680" t="str">
        <f t="shared" si="345"/>
        <v>theater</v>
      </c>
      <c r="T3680" t="str">
        <f t="shared" si="346"/>
        <v>plays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12">
        <f t="shared" si="343"/>
        <v>41786.553020833329</v>
      </c>
      <c r="Q3681" s="12">
        <f t="shared" si="347"/>
        <v>41820.999305555553</v>
      </c>
      <c r="R3681" s="11">
        <f t="shared" si="344"/>
        <v>73.400000000000006</v>
      </c>
      <c r="S3681" t="str">
        <f t="shared" si="345"/>
        <v>theater</v>
      </c>
      <c r="T3681" t="str">
        <f t="shared" si="346"/>
        <v>plays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12">
        <f t="shared" si="343"/>
        <v>42627.245763888881</v>
      </c>
      <c r="Q3682" s="12">
        <f t="shared" si="347"/>
        <v>42648.245763888881</v>
      </c>
      <c r="R3682" s="11">
        <f t="shared" si="344"/>
        <v>99.5</v>
      </c>
      <c r="S3682" t="str">
        <f t="shared" si="345"/>
        <v>theater</v>
      </c>
      <c r="T3682" t="str">
        <f t="shared" si="346"/>
        <v>plays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12">
        <f t="shared" si="343"/>
        <v>42374.443171296291</v>
      </c>
      <c r="Q3683" s="12">
        <f t="shared" si="347"/>
        <v>42384.443171296291</v>
      </c>
      <c r="R3683" s="11">
        <f t="shared" si="344"/>
        <v>62.166666666666664</v>
      </c>
      <c r="S3683" t="str">
        <f t="shared" si="345"/>
        <v>theater</v>
      </c>
      <c r="T3683" t="str">
        <f t="shared" si="346"/>
        <v>plays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12">
        <f t="shared" si="343"/>
        <v>41772.477060185185</v>
      </c>
      <c r="Q3684" s="12">
        <f t="shared" si="347"/>
        <v>41806.082638888889</v>
      </c>
      <c r="R3684" s="11">
        <f t="shared" si="344"/>
        <v>62.328358208955223</v>
      </c>
      <c r="S3684" t="str">
        <f t="shared" si="345"/>
        <v>theater</v>
      </c>
      <c r="T3684" t="str">
        <f t="shared" si="346"/>
        <v>plays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12">
        <f t="shared" si="343"/>
        <v>42632.908518518518</v>
      </c>
      <c r="Q3685" s="12">
        <f t="shared" si="347"/>
        <v>42662.908518518518</v>
      </c>
      <c r="R3685" s="11">
        <f t="shared" si="344"/>
        <v>58.787878787878789</v>
      </c>
      <c r="S3685" t="str">
        <f t="shared" si="345"/>
        <v>theater</v>
      </c>
      <c r="T3685" t="str">
        <f t="shared" si="346"/>
        <v>plays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12">
        <f t="shared" si="343"/>
        <v>42218.97206018518</v>
      </c>
      <c r="Q3686" s="12">
        <f t="shared" si="347"/>
        <v>42248.97206018518</v>
      </c>
      <c r="R3686" s="11">
        <f t="shared" si="344"/>
        <v>45.347826086956523</v>
      </c>
      <c r="S3686" t="str">
        <f t="shared" si="345"/>
        <v>theater</v>
      </c>
      <c r="T3686" t="str">
        <f t="shared" si="346"/>
        <v>plays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12">
        <f t="shared" si="343"/>
        <v>41753.384942129625</v>
      </c>
      <c r="Q3687" s="12">
        <f t="shared" si="347"/>
        <v>41778.666666666664</v>
      </c>
      <c r="R3687" s="11">
        <f t="shared" si="344"/>
        <v>41.944444444444443</v>
      </c>
      <c r="S3687" t="str">
        <f t="shared" si="345"/>
        <v>theater</v>
      </c>
      <c r="T3687" t="str">
        <f t="shared" si="346"/>
        <v>plays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12">
        <f t="shared" si="343"/>
        <v>42230.454398148147</v>
      </c>
      <c r="Q3688" s="12">
        <f t="shared" si="347"/>
        <v>42244.957638888889</v>
      </c>
      <c r="R3688" s="11">
        <f t="shared" si="344"/>
        <v>59.166666666666664</v>
      </c>
      <c r="S3688" t="str">
        <f t="shared" si="345"/>
        <v>theater</v>
      </c>
      <c r="T3688" t="str">
        <f t="shared" si="346"/>
        <v>plays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12">
        <f t="shared" si="343"/>
        <v>41787.009895833333</v>
      </c>
      <c r="Q3689" s="12">
        <f t="shared" si="347"/>
        <v>41817.009895833333</v>
      </c>
      <c r="R3689" s="11">
        <f t="shared" si="344"/>
        <v>200.49</v>
      </c>
      <c r="S3689" t="str">
        <f t="shared" si="345"/>
        <v>theater</v>
      </c>
      <c r="T3689" t="str">
        <f t="shared" si="346"/>
        <v>plays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12">
        <f t="shared" si="343"/>
        <v>41829.578749999993</v>
      </c>
      <c r="Q3690" s="12">
        <f t="shared" si="347"/>
        <v>41859.578749999993</v>
      </c>
      <c r="R3690" s="11">
        <f t="shared" si="344"/>
        <v>83.974358974358978</v>
      </c>
      <c r="S3690" t="str">
        <f t="shared" si="345"/>
        <v>theater</v>
      </c>
      <c r="T3690" t="str">
        <f t="shared" si="346"/>
        <v>plays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12">
        <f t="shared" si="343"/>
        <v>42147.61850694444</v>
      </c>
      <c r="Q3691" s="12">
        <f t="shared" si="347"/>
        <v>42176.725694444445</v>
      </c>
      <c r="R3691" s="11">
        <f t="shared" si="344"/>
        <v>57.258064516129032</v>
      </c>
      <c r="S3691" t="str">
        <f t="shared" si="345"/>
        <v>theater</v>
      </c>
      <c r="T3691" t="str">
        <f t="shared" si="346"/>
        <v>plays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12">
        <f t="shared" si="343"/>
        <v>41940.389849537038</v>
      </c>
      <c r="Q3692" s="12">
        <f t="shared" si="347"/>
        <v>41970.431516203702</v>
      </c>
      <c r="R3692" s="11">
        <f t="shared" si="344"/>
        <v>58.064516129032256</v>
      </c>
      <c r="S3692" t="str">
        <f t="shared" si="345"/>
        <v>theater</v>
      </c>
      <c r="T3692" t="str">
        <f t="shared" si="346"/>
        <v>plays</v>
      </c>
    </row>
    <row r="3693" spans="1:2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12">
        <f t="shared" si="343"/>
        <v>42020.492233796293</v>
      </c>
      <c r="Q3693" s="12">
        <f t="shared" si="347"/>
        <v>42064.999305555553</v>
      </c>
      <c r="R3693" s="11">
        <f t="shared" si="344"/>
        <v>186.80291970802921</v>
      </c>
      <c r="S3693" t="str">
        <f t="shared" si="345"/>
        <v>theater</v>
      </c>
      <c r="T3693" t="str">
        <f t="shared" si="346"/>
        <v>plays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12">
        <f t="shared" si="343"/>
        <v>41891.756701388884</v>
      </c>
      <c r="Q3694" s="12">
        <f t="shared" si="347"/>
        <v>41900.791666666664</v>
      </c>
      <c r="R3694" s="11">
        <f t="shared" si="344"/>
        <v>74.117647058823536</v>
      </c>
      <c r="S3694" t="str">
        <f t="shared" si="345"/>
        <v>theater</v>
      </c>
      <c r="T3694" t="str">
        <f t="shared" si="346"/>
        <v>plays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12">
        <f t="shared" si="343"/>
        <v>42308.98297453703</v>
      </c>
      <c r="Q3695" s="12">
        <f t="shared" si="347"/>
        <v>42338.729166666664</v>
      </c>
      <c r="R3695" s="11">
        <f t="shared" si="344"/>
        <v>30.714285714285715</v>
      </c>
      <c r="S3695" t="str">
        <f t="shared" si="345"/>
        <v>theater</v>
      </c>
      <c r="T3695" t="str">
        <f t="shared" si="346"/>
        <v>plays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12">
        <f t="shared" si="343"/>
        <v>42489.925543981481</v>
      </c>
      <c r="Q3696" s="12">
        <f t="shared" si="347"/>
        <v>42526.874999999993</v>
      </c>
      <c r="R3696" s="11">
        <f t="shared" si="344"/>
        <v>62.666666666666664</v>
      </c>
      <c r="S3696" t="str">
        <f t="shared" si="345"/>
        <v>theater</v>
      </c>
      <c r="T3696" t="str">
        <f t="shared" si="346"/>
        <v>plays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12">
        <f t="shared" si="343"/>
        <v>41995.662152777775</v>
      </c>
      <c r="Q3697" s="12">
        <f t="shared" si="347"/>
        <v>42015.662152777775</v>
      </c>
      <c r="R3697" s="11">
        <f t="shared" si="344"/>
        <v>121.36363636363636</v>
      </c>
      <c r="S3697" t="str">
        <f t="shared" si="345"/>
        <v>theater</v>
      </c>
      <c r="T3697" t="str">
        <f t="shared" si="346"/>
        <v>plays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12">
        <f t="shared" si="343"/>
        <v>41988.408749999995</v>
      </c>
      <c r="Q3698" s="12">
        <f t="shared" si="347"/>
        <v>42048.408749999995</v>
      </c>
      <c r="R3698" s="11">
        <f t="shared" si="344"/>
        <v>39.743589743589745</v>
      </c>
      <c r="S3698" t="str">
        <f t="shared" si="345"/>
        <v>theater</v>
      </c>
      <c r="T3698" t="str">
        <f t="shared" si="346"/>
        <v>plays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12">
        <f t="shared" si="343"/>
        <v>42479.2575</v>
      </c>
      <c r="Q3699" s="12">
        <f t="shared" si="347"/>
        <v>42500.2575</v>
      </c>
      <c r="R3699" s="11">
        <f t="shared" si="344"/>
        <v>72</v>
      </c>
      <c r="S3699" t="str">
        <f t="shared" si="345"/>
        <v>theater</v>
      </c>
      <c r="T3699" t="str">
        <f t="shared" si="346"/>
        <v>plays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12">
        <f t="shared" si="343"/>
        <v>42401.598229166666</v>
      </c>
      <c r="Q3700" s="12">
        <f t="shared" si="347"/>
        <v>42431.598229166666</v>
      </c>
      <c r="R3700" s="11">
        <f t="shared" si="344"/>
        <v>40.632352941176471</v>
      </c>
      <c r="S3700" t="str">
        <f t="shared" si="345"/>
        <v>theater</v>
      </c>
      <c r="T3700" t="str">
        <f t="shared" si="346"/>
        <v>plays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12">
        <f t="shared" si="343"/>
        <v>41897.393703703703</v>
      </c>
      <c r="Q3701" s="12">
        <f t="shared" si="347"/>
        <v>41927.393703703703</v>
      </c>
      <c r="R3701" s="11">
        <f t="shared" si="344"/>
        <v>63</v>
      </c>
      <c r="S3701" t="str">
        <f t="shared" si="345"/>
        <v>theater</v>
      </c>
      <c r="T3701" t="str">
        <f t="shared" si="346"/>
        <v>plays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12">
        <f t="shared" si="343"/>
        <v>41882.37731481481</v>
      </c>
      <c r="Q3702" s="12">
        <f t="shared" si="347"/>
        <v>41912.458333333328</v>
      </c>
      <c r="R3702" s="11">
        <f t="shared" si="344"/>
        <v>33.666666666666664</v>
      </c>
      <c r="S3702" t="str">
        <f t="shared" si="345"/>
        <v>theater</v>
      </c>
      <c r="T3702" t="str">
        <f t="shared" si="346"/>
        <v>plays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12">
        <f t="shared" si="343"/>
        <v>42129.333252314813</v>
      </c>
      <c r="Q3703" s="12">
        <f t="shared" si="347"/>
        <v>42159.333252314813</v>
      </c>
      <c r="R3703" s="11">
        <f t="shared" si="344"/>
        <v>38.589743589743591</v>
      </c>
      <c r="S3703" t="str">
        <f t="shared" si="345"/>
        <v>theater</v>
      </c>
      <c r="T3703" t="str">
        <f t="shared" si="346"/>
        <v>plays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12">
        <f t="shared" si="343"/>
        <v>42524.329675925925</v>
      </c>
      <c r="Q3704" s="12">
        <f t="shared" si="347"/>
        <v>42561.749305555553</v>
      </c>
      <c r="R3704" s="11">
        <f t="shared" si="344"/>
        <v>155.95238095238096</v>
      </c>
      <c r="S3704" t="str">
        <f t="shared" si="345"/>
        <v>theater</v>
      </c>
      <c r="T3704" t="str">
        <f t="shared" si="346"/>
        <v>plays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12">
        <f t="shared" si="343"/>
        <v>42556.296157407407</v>
      </c>
      <c r="Q3705" s="12">
        <f t="shared" si="347"/>
        <v>42595.082638888889</v>
      </c>
      <c r="R3705" s="11">
        <f t="shared" si="344"/>
        <v>43.2</v>
      </c>
      <c r="S3705" t="str">
        <f t="shared" si="345"/>
        <v>theater</v>
      </c>
      <c r="T3705" t="str">
        <f t="shared" si="346"/>
        <v>plays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12">
        <f t="shared" si="343"/>
        <v>42461.481412037036</v>
      </c>
      <c r="Q3706" s="12">
        <f t="shared" si="347"/>
        <v>42521.481412037036</v>
      </c>
      <c r="R3706" s="11">
        <f t="shared" si="344"/>
        <v>15.148518518518518</v>
      </c>
      <c r="S3706" t="str">
        <f t="shared" si="345"/>
        <v>theater</v>
      </c>
      <c r="T3706" t="str">
        <f t="shared" si="346"/>
        <v>plays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12">
        <f t="shared" si="343"/>
        <v>41792.334652777776</v>
      </c>
      <c r="Q3707" s="12">
        <f t="shared" si="347"/>
        <v>41813.541666666664</v>
      </c>
      <c r="R3707" s="11">
        <f t="shared" si="344"/>
        <v>83.571428571428569</v>
      </c>
      <c r="S3707" t="str">
        <f t="shared" si="345"/>
        <v>theater</v>
      </c>
      <c r="T3707" t="str">
        <f t="shared" si="346"/>
        <v>plays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12">
        <f t="shared" si="343"/>
        <v>41879.705428240741</v>
      </c>
      <c r="Q3708" s="12">
        <f t="shared" si="347"/>
        <v>41894.705428240741</v>
      </c>
      <c r="R3708" s="11">
        <f t="shared" si="344"/>
        <v>140</v>
      </c>
      <c r="S3708" t="str">
        <f t="shared" si="345"/>
        <v>theater</v>
      </c>
      <c r="T3708" t="str">
        <f t="shared" si="346"/>
        <v>plays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12">
        <f t="shared" si="343"/>
        <v>42551.840023148143</v>
      </c>
      <c r="Q3709" s="12">
        <f t="shared" si="347"/>
        <v>42573.018055555549</v>
      </c>
      <c r="R3709" s="11">
        <f t="shared" si="344"/>
        <v>80.869565217391298</v>
      </c>
      <c r="S3709" t="str">
        <f t="shared" si="345"/>
        <v>theater</v>
      </c>
      <c r="T3709" t="str">
        <f t="shared" si="346"/>
        <v>plays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12">
        <f t="shared" si="343"/>
        <v>41809.933865740735</v>
      </c>
      <c r="Q3710" s="12">
        <f t="shared" si="347"/>
        <v>41823.933865740735</v>
      </c>
      <c r="R3710" s="11">
        <f t="shared" si="344"/>
        <v>53.846153846153847</v>
      </c>
      <c r="S3710" t="str">
        <f t="shared" si="345"/>
        <v>theater</v>
      </c>
      <c r="T3710" t="str">
        <f t="shared" si="346"/>
        <v>plays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12">
        <f t="shared" si="343"/>
        <v>41785.499374999999</v>
      </c>
      <c r="Q3711" s="12">
        <f t="shared" si="347"/>
        <v>41815.499374999999</v>
      </c>
      <c r="R3711" s="11">
        <f t="shared" si="344"/>
        <v>30.928571428571427</v>
      </c>
      <c r="S3711" t="str">
        <f t="shared" si="345"/>
        <v>theater</v>
      </c>
      <c r="T3711" t="str">
        <f t="shared" si="346"/>
        <v>plays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12">
        <f t="shared" si="343"/>
        <v>42072.367916666662</v>
      </c>
      <c r="Q3712" s="12">
        <f t="shared" si="347"/>
        <v>42097.367916666662</v>
      </c>
      <c r="R3712" s="11">
        <f t="shared" si="344"/>
        <v>67.962962962962962</v>
      </c>
      <c r="S3712" t="str">
        <f t="shared" si="345"/>
        <v>theater</v>
      </c>
      <c r="T3712" t="str">
        <f t="shared" si="346"/>
        <v>plays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12">
        <f t="shared" si="343"/>
        <v>41779.5158912037</v>
      </c>
      <c r="Q3713" s="12">
        <f t="shared" si="347"/>
        <v>41805.458333333328</v>
      </c>
      <c r="R3713" s="11">
        <f t="shared" si="344"/>
        <v>27.142857142857142</v>
      </c>
      <c r="S3713" t="str">
        <f t="shared" si="345"/>
        <v>theater</v>
      </c>
      <c r="T3713" t="str">
        <f t="shared" si="346"/>
        <v>plays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12">
        <f t="shared" si="343"/>
        <v>42133.963738425926</v>
      </c>
      <c r="Q3714" s="12">
        <f t="shared" si="347"/>
        <v>42155.082638888889</v>
      </c>
      <c r="R3714" s="11">
        <f t="shared" si="344"/>
        <v>110.86538461538461</v>
      </c>
      <c r="S3714" t="str">
        <f t="shared" si="345"/>
        <v>theater</v>
      </c>
      <c r="T3714" t="str">
        <f t="shared" si="346"/>
        <v>plays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((E3715/D3715)*100)</f>
        <v>101.49999999999999</v>
      </c>
      <c r="P3715" s="12">
        <f t="shared" ref="P3715:P3778" si="349">(((J3715/60)/60)/24)+DATE(1970,1,1)+(-5/24)</f>
        <v>42505.529699074068</v>
      </c>
      <c r="Q3715" s="12">
        <f t="shared" si="347"/>
        <v>42525.529699074068</v>
      </c>
      <c r="R3715" s="11">
        <f t="shared" ref="R3715:R3778" si="350">IFERROR(E3715/L3715,0)</f>
        <v>106.84210526315789</v>
      </c>
      <c r="S3715" t="str">
        <f t="shared" ref="S3715:S3778" si="351">LEFT(N3715, SEARCH("/",N3715,1)-1)</f>
        <v>theater</v>
      </c>
      <c r="T3715" t="str">
        <f t="shared" ref="T3715:T3778" si="352">RIGHT(N3715,LEN(N3715)-SEARCH("/",N3715))</f>
        <v>plays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12">
        <f t="shared" si="349"/>
        <v>42118.347997685189</v>
      </c>
      <c r="Q3716" s="12">
        <f t="shared" ref="Q3716:Q3779" si="353">(((I3716/60)/60)/24)+DATE(1970,1,1)+(-5/24)</f>
        <v>42149.957638888889</v>
      </c>
      <c r="R3716" s="11">
        <f t="shared" si="350"/>
        <v>105.51546391752578</v>
      </c>
      <c r="S3716" t="str">
        <f t="shared" si="351"/>
        <v>theater</v>
      </c>
      <c r="T3716" t="str">
        <f t="shared" si="352"/>
        <v>plays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12">
        <f t="shared" si="349"/>
        <v>42036.787256944437</v>
      </c>
      <c r="Q3717" s="12">
        <f t="shared" si="353"/>
        <v>42094.327777777777</v>
      </c>
      <c r="R3717" s="11">
        <f t="shared" si="350"/>
        <v>132.96296296296296</v>
      </c>
      <c r="S3717" t="str">
        <f t="shared" si="351"/>
        <v>theater</v>
      </c>
      <c r="T3717" t="str">
        <f t="shared" si="352"/>
        <v>plays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12">
        <f t="shared" si="349"/>
        <v>42360.679502314808</v>
      </c>
      <c r="Q3718" s="12">
        <f t="shared" si="353"/>
        <v>42390.679502314808</v>
      </c>
      <c r="R3718" s="11">
        <f t="shared" si="350"/>
        <v>51.916666666666664</v>
      </c>
      <c r="S3718" t="str">
        <f t="shared" si="351"/>
        <v>theater</v>
      </c>
      <c r="T3718" t="str">
        <f t="shared" si="352"/>
        <v>plays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12">
        <f t="shared" si="349"/>
        <v>42102.657974537033</v>
      </c>
      <c r="Q3719" s="12">
        <f t="shared" si="353"/>
        <v>42133.657974537033</v>
      </c>
      <c r="R3719" s="11">
        <f t="shared" si="350"/>
        <v>310</v>
      </c>
      <c r="S3719" t="str">
        <f t="shared" si="351"/>
        <v>theater</v>
      </c>
      <c r="T3719" t="str">
        <f t="shared" si="352"/>
        <v>plays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12">
        <f t="shared" si="349"/>
        <v>42032.507812499993</v>
      </c>
      <c r="Q3720" s="12">
        <f t="shared" si="353"/>
        <v>42062.507812499993</v>
      </c>
      <c r="R3720" s="11">
        <f t="shared" si="350"/>
        <v>26.021739130434781</v>
      </c>
      <c r="S3720" t="str">
        <f t="shared" si="351"/>
        <v>theater</v>
      </c>
      <c r="T3720" t="str">
        <f t="shared" si="352"/>
        <v>plays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12">
        <f t="shared" si="349"/>
        <v>42147.521597222221</v>
      </c>
      <c r="Q3721" s="12">
        <f t="shared" si="353"/>
        <v>42177.521597222221</v>
      </c>
      <c r="R3721" s="11">
        <f t="shared" si="350"/>
        <v>105</v>
      </c>
      <c r="S3721" t="str">
        <f t="shared" si="351"/>
        <v>theater</v>
      </c>
      <c r="T3721" t="str">
        <f t="shared" si="352"/>
        <v>plays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12">
        <f t="shared" si="349"/>
        <v>42165.784791666665</v>
      </c>
      <c r="Q3722" s="12">
        <f t="shared" si="353"/>
        <v>42187.784791666665</v>
      </c>
      <c r="R3722" s="11">
        <f t="shared" si="350"/>
        <v>86.224999999999994</v>
      </c>
      <c r="S3722" t="str">
        <f t="shared" si="351"/>
        <v>theater</v>
      </c>
      <c r="T3722" t="str">
        <f t="shared" si="352"/>
        <v>plays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12">
        <f t="shared" si="349"/>
        <v>41927.727824074071</v>
      </c>
      <c r="Q3723" s="12">
        <f t="shared" si="353"/>
        <v>41948.769490740735</v>
      </c>
      <c r="R3723" s="11">
        <f t="shared" si="350"/>
        <v>114.54545454545455</v>
      </c>
      <c r="S3723" t="str">
        <f t="shared" si="351"/>
        <v>theater</v>
      </c>
      <c r="T3723" t="str">
        <f t="shared" si="352"/>
        <v>plays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12">
        <f t="shared" si="349"/>
        <v>42381.463506944441</v>
      </c>
      <c r="Q3724" s="12">
        <f t="shared" si="353"/>
        <v>42411.749305555553</v>
      </c>
      <c r="R3724" s="11">
        <f t="shared" si="350"/>
        <v>47.657142857142858</v>
      </c>
      <c r="S3724" t="str">
        <f t="shared" si="351"/>
        <v>theater</v>
      </c>
      <c r="T3724" t="str">
        <f t="shared" si="352"/>
        <v>plays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12">
        <f t="shared" si="349"/>
        <v>41943.544699074075</v>
      </c>
      <c r="Q3725" s="12">
        <f t="shared" si="353"/>
        <v>41973.586365740739</v>
      </c>
      <c r="R3725" s="11">
        <f t="shared" si="350"/>
        <v>72.888888888888886</v>
      </c>
      <c r="S3725" t="str">
        <f t="shared" si="351"/>
        <v>theater</v>
      </c>
      <c r="T3725" t="str">
        <f t="shared" si="352"/>
        <v>plays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12">
        <f t="shared" si="349"/>
        <v>42465.283101851855</v>
      </c>
      <c r="Q3726" s="12">
        <f t="shared" si="353"/>
        <v>42494.749999999993</v>
      </c>
      <c r="R3726" s="11">
        <f t="shared" si="350"/>
        <v>49.545505617977533</v>
      </c>
      <c r="S3726" t="str">
        <f t="shared" si="351"/>
        <v>theater</v>
      </c>
      <c r="T3726" t="str">
        <f t="shared" si="352"/>
        <v>plays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12">
        <f t="shared" si="349"/>
        <v>42401.736886574072</v>
      </c>
      <c r="Q3727" s="12">
        <f t="shared" si="353"/>
        <v>42418.687499999993</v>
      </c>
      <c r="R3727" s="11">
        <f t="shared" si="350"/>
        <v>25.4</v>
      </c>
      <c r="S3727" t="str">
        <f t="shared" si="351"/>
        <v>theater</v>
      </c>
      <c r="T3727" t="str">
        <f t="shared" si="352"/>
        <v>plays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12">
        <f t="shared" si="349"/>
        <v>42461.932534722226</v>
      </c>
      <c r="Q3728" s="12">
        <f t="shared" si="353"/>
        <v>42489.666666666664</v>
      </c>
      <c r="R3728" s="11">
        <f t="shared" si="350"/>
        <v>62.586956521739133</v>
      </c>
      <c r="S3728" t="str">
        <f t="shared" si="351"/>
        <v>theater</v>
      </c>
      <c r="T3728" t="str">
        <f t="shared" si="352"/>
        <v>plays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12">
        <f t="shared" si="349"/>
        <v>42632.139976851853</v>
      </c>
      <c r="Q3729" s="12">
        <f t="shared" si="353"/>
        <v>42662.996527777774</v>
      </c>
      <c r="R3729" s="11">
        <f t="shared" si="350"/>
        <v>61.060606060606062</v>
      </c>
      <c r="S3729" t="str">
        <f t="shared" si="351"/>
        <v>theater</v>
      </c>
      <c r="T3729" t="str">
        <f t="shared" si="352"/>
        <v>plays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12">
        <f t="shared" si="349"/>
        <v>42204.962685185186</v>
      </c>
      <c r="Q3730" s="12">
        <f t="shared" si="353"/>
        <v>42234.962685185186</v>
      </c>
      <c r="R3730" s="11">
        <f t="shared" si="350"/>
        <v>60.064516129032256</v>
      </c>
      <c r="S3730" t="str">
        <f t="shared" si="351"/>
        <v>theater</v>
      </c>
      <c r="T3730" t="str">
        <f t="shared" si="352"/>
        <v>plays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12">
        <f t="shared" si="349"/>
        <v>42040.996666666666</v>
      </c>
      <c r="Q3731" s="12">
        <f t="shared" si="353"/>
        <v>42085.954999999994</v>
      </c>
      <c r="R3731" s="11">
        <f t="shared" si="350"/>
        <v>72.400000000000006</v>
      </c>
      <c r="S3731" t="str">
        <f t="shared" si="351"/>
        <v>theater</v>
      </c>
      <c r="T3731" t="str">
        <f t="shared" si="352"/>
        <v>plays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12">
        <f t="shared" si="349"/>
        <v>42203.46943287037</v>
      </c>
      <c r="Q3732" s="12">
        <f t="shared" si="353"/>
        <v>42233.46943287037</v>
      </c>
      <c r="R3732" s="11">
        <f t="shared" si="350"/>
        <v>100</v>
      </c>
      <c r="S3732" t="str">
        <f t="shared" si="351"/>
        <v>theater</v>
      </c>
      <c r="T3732" t="str">
        <f t="shared" si="352"/>
        <v>plays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12">
        <f t="shared" si="349"/>
        <v>41983.544513888883</v>
      </c>
      <c r="Q3733" s="12">
        <f t="shared" si="353"/>
        <v>42013.932638888888</v>
      </c>
      <c r="R3733" s="11">
        <f t="shared" si="350"/>
        <v>51.666666666666664</v>
      </c>
      <c r="S3733" t="str">
        <f t="shared" si="351"/>
        <v>theater</v>
      </c>
      <c r="T3733" t="str">
        <f t="shared" si="352"/>
        <v>plays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12">
        <f t="shared" si="349"/>
        <v>41968.469131944446</v>
      </c>
      <c r="Q3734" s="12">
        <f t="shared" si="353"/>
        <v>42028.291666666664</v>
      </c>
      <c r="R3734" s="11">
        <f t="shared" si="350"/>
        <v>32.75</v>
      </c>
      <c r="S3734" t="str">
        <f t="shared" si="351"/>
        <v>theater</v>
      </c>
      <c r="T3734" t="str">
        <f t="shared" si="352"/>
        <v>plays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12">
        <f t="shared" si="349"/>
        <v>42102.816064814811</v>
      </c>
      <c r="Q3735" s="12">
        <f t="shared" si="353"/>
        <v>42112.729166666664</v>
      </c>
      <c r="R3735" s="11">
        <f t="shared" si="350"/>
        <v>0</v>
      </c>
      <c r="S3735" t="str">
        <f t="shared" si="351"/>
        <v>theater</v>
      </c>
      <c r="T3735" t="str">
        <f t="shared" si="352"/>
        <v>plays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12">
        <f t="shared" si="349"/>
        <v>42089.693240740737</v>
      </c>
      <c r="Q3736" s="12">
        <f t="shared" si="353"/>
        <v>42149.693240740737</v>
      </c>
      <c r="R3736" s="11">
        <f t="shared" si="350"/>
        <v>61</v>
      </c>
      <c r="S3736" t="str">
        <f t="shared" si="351"/>
        <v>theater</v>
      </c>
      <c r="T3736" t="str">
        <f t="shared" si="352"/>
        <v>plays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12">
        <f t="shared" si="349"/>
        <v>42122.484826388885</v>
      </c>
      <c r="Q3737" s="12">
        <f t="shared" si="353"/>
        <v>42152.484826388885</v>
      </c>
      <c r="R3737" s="11">
        <f t="shared" si="350"/>
        <v>10</v>
      </c>
      <c r="S3737" t="str">
        <f t="shared" si="351"/>
        <v>theater</v>
      </c>
      <c r="T3737" t="str">
        <f t="shared" si="352"/>
        <v>plays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12">
        <f t="shared" si="349"/>
        <v>42048.503391203696</v>
      </c>
      <c r="Q3738" s="12">
        <f t="shared" si="353"/>
        <v>42086.541666666664</v>
      </c>
      <c r="R3738" s="11">
        <f t="shared" si="350"/>
        <v>10</v>
      </c>
      <c r="S3738" t="str">
        <f t="shared" si="351"/>
        <v>theater</v>
      </c>
      <c r="T3738" t="str">
        <f t="shared" si="352"/>
        <v>plays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12">
        <f t="shared" si="349"/>
        <v>42297.482673611106</v>
      </c>
      <c r="Q3739" s="12">
        <f t="shared" si="353"/>
        <v>42320.082638888889</v>
      </c>
      <c r="R3739" s="11">
        <f t="shared" si="350"/>
        <v>37.5</v>
      </c>
      <c r="S3739" t="str">
        <f t="shared" si="351"/>
        <v>theater</v>
      </c>
      <c r="T3739" t="str">
        <f t="shared" si="352"/>
        <v>plays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12">
        <f t="shared" si="349"/>
        <v>41813.730381944442</v>
      </c>
      <c r="Q3740" s="12">
        <f t="shared" si="353"/>
        <v>41835.708333333328</v>
      </c>
      <c r="R3740" s="11">
        <f t="shared" si="350"/>
        <v>45</v>
      </c>
      <c r="S3740" t="str">
        <f t="shared" si="351"/>
        <v>theater</v>
      </c>
      <c r="T3740" t="str">
        <f t="shared" si="352"/>
        <v>plays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12">
        <f t="shared" si="349"/>
        <v>42548.241527777776</v>
      </c>
      <c r="Q3741" s="12">
        <f t="shared" si="353"/>
        <v>42568.241527777776</v>
      </c>
      <c r="R3741" s="11">
        <f t="shared" si="350"/>
        <v>100.625</v>
      </c>
      <c r="S3741" t="str">
        <f t="shared" si="351"/>
        <v>theater</v>
      </c>
      <c r="T3741" t="str">
        <f t="shared" si="352"/>
        <v>plays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12">
        <f t="shared" si="349"/>
        <v>41832.881423611107</v>
      </c>
      <c r="Q3742" s="12">
        <f t="shared" si="353"/>
        <v>41862.870810185181</v>
      </c>
      <c r="R3742" s="11">
        <f t="shared" si="350"/>
        <v>25.571428571428573</v>
      </c>
      <c r="S3742" t="str">
        <f t="shared" si="351"/>
        <v>theater</v>
      </c>
      <c r="T3742" t="str">
        <f t="shared" si="352"/>
        <v>plays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12">
        <f t="shared" si="349"/>
        <v>42325.712384259255</v>
      </c>
      <c r="Q3743" s="12">
        <f t="shared" si="353"/>
        <v>42355.712384259255</v>
      </c>
      <c r="R3743" s="11">
        <f t="shared" si="350"/>
        <v>0</v>
      </c>
      <c r="S3743" t="str">
        <f t="shared" si="351"/>
        <v>theater</v>
      </c>
      <c r="T3743" t="str">
        <f t="shared" si="352"/>
        <v>plays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12">
        <f t="shared" si="349"/>
        <v>41858.006296296291</v>
      </c>
      <c r="Q3744" s="12">
        <f t="shared" si="353"/>
        <v>41888.006296296291</v>
      </c>
      <c r="R3744" s="11">
        <f t="shared" si="350"/>
        <v>25</v>
      </c>
      <c r="S3744" t="str">
        <f t="shared" si="351"/>
        <v>theater</v>
      </c>
      <c r="T3744" t="str">
        <f t="shared" si="352"/>
        <v>plays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12">
        <f t="shared" si="349"/>
        <v>41793.501898148148</v>
      </c>
      <c r="Q3745" s="12">
        <f t="shared" si="353"/>
        <v>41823.501898148148</v>
      </c>
      <c r="R3745" s="11">
        <f t="shared" si="350"/>
        <v>0</v>
      </c>
      <c r="S3745" t="str">
        <f t="shared" si="351"/>
        <v>theater</v>
      </c>
      <c r="T3745" t="str">
        <f t="shared" si="352"/>
        <v>plays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12">
        <f t="shared" si="349"/>
        <v>41793.605925925927</v>
      </c>
      <c r="Q3746" s="12">
        <f t="shared" si="353"/>
        <v>41824.957638888889</v>
      </c>
      <c r="R3746" s="11">
        <f t="shared" si="350"/>
        <v>0</v>
      </c>
      <c r="S3746" t="str">
        <f t="shared" si="351"/>
        <v>theater</v>
      </c>
      <c r="T3746" t="str">
        <f t="shared" si="352"/>
        <v>plays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12">
        <f t="shared" si="349"/>
        <v>41831.489606481482</v>
      </c>
      <c r="Q3747" s="12">
        <f t="shared" si="353"/>
        <v>41861.489606481482</v>
      </c>
      <c r="R3747" s="11">
        <f t="shared" si="350"/>
        <v>10</v>
      </c>
      <c r="S3747" t="str">
        <f t="shared" si="351"/>
        <v>theater</v>
      </c>
      <c r="T3747" t="str">
        <f t="shared" si="352"/>
        <v>plays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12">
        <f t="shared" si="349"/>
        <v>42621.18100694444</v>
      </c>
      <c r="Q3748" s="12">
        <f t="shared" si="353"/>
        <v>42651.18100694444</v>
      </c>
      <c r="R3748" s="11">
        <f t="shared" si="350"/>
        <v>202</v>
      </c>
      <c r="S3748" t="str">
        <f t="shared" si="351"/>
        <v>theater</v>
      </c>
      <c r="T3748" t="str">
        <f t="shared" si="352"/>
        <v>plays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12">
        <f t="shared" si="349"/>
        <v>42164.091388888883</v>
      </c>
      <c r="Q3749" s="12">
        <f t="shared" si="353"/>
        <v>42190.749305555553</v>
      </c>
      <c r="R3749" s="11">
        <f t="shared" si="350"/>
        <v>25</v>
      </c>
      <c r="S3749" t="str">
        <f t="shared" si="351"/>
        <v>theater</v>
      </c>
      <c r="T3749" t="str">
        <f t="shared" si="352"/>
        <v>plays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12">
        <f t="shared" si="349"/>
        <v>42395.498101851852</v>
      </c>
      <c r="Q3750" s="12">
        <f t="shared" si="353"/>
        <v>42416.040972222218</v>
      </c>
      <c r="R3750" s="11">
        <f t="shared" si="350"/>
        <v>99.538461538461533</v>
      </c>
      <c r="S3750" t="str">
        <f t="shared" si="351"/>
        <v>theater</v>
      </c>
      <c r="T3750" t="str">
        <f t="shared" si="352"/>
        <v>musical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12">
        <f t="shared" si="349"/>
        <v>42457.918842592589</v>
      </c>
      <c r="Q3751" s="12">
        <f t="shared" si="353"/>
        <v>42488.957638888889</v>
      </c>
      <c r="R3751" s="11">
        <f t="shared" si="350"/>
        <v>75</v>
      </c>
      <c r="S3751" t="str">
        <f t="shared" si="351"/>
        <v>theater</v>
      </c>
      <c r="T3751" t="str">
        <f t="shared" si="352"/>
        <v>musical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12">
        <f t="shared" si="349"/>
        <v>42016.773240740738</v>
      </c>
      <c r="Q3752" s="12">
        <f t="shared" si="353"/>
        <v>42045.124305555553</v>
      </c>
      <c r="R3752" s="11">
        <f t="shared" si="350"/>
        <v>215.25</v>
      </c>
      <c r="S3752" t="str">
        <f t="shared" si="351"/>
        <v>theater</v>
      </c>
      <c r="T3752" t="str">
        <f t="shared" si="352"/>
        <v>musical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12">
        <f t="shared" si="349"/>
        <v>42402.827233796292</v>
      </c>
      <c r="Q3753" s="12">
        <f t="shared" si="353"/>
        <v>42462.78556712962</v>
      </c>
      <c r="R3753" s="11">
        <f t="shared" si="350"/>
        <v>120.54545454545455</v>
      </c>
      <c r="S3753" t="str">
        <f t="shared" si="351"/>
        <v>theater</v>
      </c>
      <c r="T3753" t="str">
        <f t="shared" si="352"/>
        <v>musical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12">
        <f t="shared" si="349"/>
        <v>42619.594155092585</v>
      </c>
      <c r="Q3754" s="12">
        <f t="shared" si="353"/>
        <v>42659.666666666664</v>
      </c>
      <c r="R3754" s="11">
        <f t="shared" si="350"/>
        <v>37.666666666666664</v>
      </c>
      <c r="S3754" t="str">
        <f t="shared" si="351"/>
        <v>theater</v>
      </c>
      <c r="T3754" t="str">
        <f t="shared" si="352"/>
        <v>musical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12">
        <f t="shared" si="349"/>
        <v>42128.615740740737</v>
      </c>
      <c r="Q3755" s="12">
        <f t="shared" si="353"/>
        <v>42157.791666666664</v>
      </c>
      <c r="R3755" s="11">
        <f t="shared" si="350"/>
        <v>172.23333333333332</v>
      </c>
      <c r="S3755" t="str">
        <f t="shared" si="351"/>
        <v>theater</v>
      </c>
      <c r="T3755" t="str">
        <f t="shared" si="352"/>
        <v>musical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12">
        <f t="shared" si="349"/>
        <v>41808.67288194444</v>
      </c>
      <c r="Q3756" s="12">
        <f t="shared" si="353"/>
        <v>41845.999305555553</v>
      </c>
      <c r="R3756" s="11">
        <f t="shared" si="350"/>
        <v>111.11111111111111</v>
      </c>
      <c r="S3756" t="str">
        <f t="shared" si="351"/>
        <v>theater</v>
      </c>
      <c r="T3756" t="str">
        <f t="shared" si="352"/>
        <v>musical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12">
        <f t="shared" si="349"/>
        <v>42445.658645833326</v>
      </c>
      <c r="Q3757" s="12">
        <f t="shared" si="353"/>
        <v>42475.658645833326</v>
      </c>
      <c r="R3757" s="11">
        <f t="shared" si="350"/>
        <v>25.464285714285715</v>
      </c>
      <c r="S3757" t="str">
        <f t="shared" si="351"/>
        <v>theater</v>
      </c>
      <c r="T3757" t="str">
        <f t="shared" si="352"/>
        <v>musical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12">
        <f t="shared" si="349"/>
        <v>41771.606458333328</v>
      </c>
      <c r="Q3758" s="12">
        <f t="shared" si="353"/>
        <v>41801.606458333328</v>
      </c>
      <c r="R3758" s="11">
        <f t="shared" si="350"/>
        <v>267.64705882352939</v>
      </c>
      <c r="S3758" t="str">
        <f t="shared" si="351"/>
        <v>theater</v>
      </c>
      <c r="T3758" t="str">
        <f t="shared" si="352"/>
        <v>musical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12">
        <f t="shared" si="349"/>
        <v>41954.642534722218</v>
      </c>
      <c r="Q3759" s="12">
        <f t="shared" si="353"/>
        <v>41974.642534722218</v>
      </c>
      <c r="R3759" s="11">
        <f t="shared" si="350"/>
        <v>75.959999999999994</v>
      </c>
      <c r="S3759" t="str">
        <f t="shared" si="351"/>
        <v>theater</v>
      </c>
      <c r="T3759" t="str">
        <f t="shared" si="352"/>
        <v>musical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12">
        <f t="shared" si="349"/>
        <v>41747.26317129629</v>
      </c>
      <c r="Q3760" s="12">
        <f t="shared" si="353"/>
        <v>41778</v>
      </c>
      <c r="R3760" s="11">
        <f t="shared" si="350"/>
        <v>59.03846153846154</v>
      </c>
      <c r="S3760" t="str">
        <f t="shared" si="351"/>
        <v>theater</v>
      </c>
      <c r="T3760" t="str">
        <f t="shared" si="352"/>
        <v>musical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12">
        <f t="shared" si="349"/>
        <v>42181.899918981479</v>
      </c>
      <c r="Q3761" s="12">
        <f t="shared" si="353"/>
        <v>42241.899918981479</v>
      </c>
      <c r="R3761" s="11">
        <f t="shared" si="350"/>
        <v>50.111022727272733</v>
      </c>
      <c r="S3761" t="str">
        <f t="shared" si="351"/>
        <v>theater</v>
      </c>
      <c r="T3761" t="str">
        <f t="shared" si="352"/>
        <v>musical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12">
        <f t="shared" si="349"/>
        <v>41739.316967592589</v>
      </c>
      <c r="Q3762" s="12">
        <f t="shared" si="353"/>
        <v>41764.316967592589</v>
      </c>
      <c r="R3762" s="11">
        <f t="shared" si="350"/>
        <v>55.502967032967035</v>
      </c>
      <c r="S3762" t="str">
        <f t="shared" si="351"/>
        <v>theater</v>
      </c>
      <c r="T3762" t="str">
        <f t="shared" si="352"/>
        <v>musical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12">
        <f t="shared" si="349"/>
        <v>42173.258530092593</v>
      </c>
      <c r="Q3763" s="12">
        <f t="shared" si="353"/>
        <v>42226.749999999993</v>
      </c>
      <c r="R3763" s="11">
        <f t="shared" si="350"/>
        <v>166.66666666666666</v>
      </c>
      <c r="S3763" t="str">
        <f t="shared" si="351"/>
        <v>theater</v>
      </c>
      <c r="T3763" t="str">
        <f t="shared" si="352"/>
        <v>musical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12">
        <f t="shared" si="349"/>
        <v>42193.605196759258</v>
      </c>
      <c r="Q3764" s="12">
        <f t="shared" si="353"/>
        <v>42218.605196759258</v>
      </c>
      <c r="R3764" s="11">
        <f t="shared" si="350"/>
        <v>47.428571428571431</v>
      </c>
      <c r="S3764" t="str">
        <f t="shared" si="351"/>
        <v>theater</v>
      </c>
      <c r="T3764" t="str">
        <f t="shared" si="352"/>
        <v>musical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12">
        <f t="shared" si="349"/>
        <v>42065.541967592588</v>
      </c>
      <c r="Q3765" s="12">
        <f t="shared" si="353"/>
        <v>42095.500300925924</v>
      </c>
      <c r="R3765" s="11">
        <f t="shared" si="350"/>
        <v>64.935064935064929</v>
      </c>
      <c r="S3765" t="str">
        <f t="shared" si="351"/>
        <v>theater</v>
      </c>
      <c r="T3765" t="str">
        <f t="shared" si="352"/>
        <v>musical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12">
        <f t="shared" si="349"/>
        <v>42499.634629629632</v>
      </c>
      <c r="Q3766" s="12">
        <f t="shared" si="353"/>
        <v>42518.816666666658</v>
      </c>
      <c r="R3766" s="11">
        <f t="shared" si="350"/>
        <v>55.555555555555557</v>
      </c>
      <c r="S3766" t="str">
        <f t="shared" si="351"/>
        <v>theater</v>
      </c>
      <c r="T3766" t="str">
        <f t="shared" si="352"/>
        <v>musical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12">
        <f t="shared" si="349"/>
        <v>41820.568078703705</v>
      </c>
      <c r="Q3767" s="12">
        <f t="shared" si="353"/>
        <v>41850.568078703705</v>
      </c>
      <c r="R3767" s="11">
        <f t="shared" si="350"/>
        <v>74.224299065420567</v>
      </c>
      <c r="S3767" t="str">
        <f t="shared" si="351"/>
        <v>theater</v>
      </c>
      <c r="T3767" t="str">
        <f t="shared" si="352"/>
        <v>musical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12">
        <f t="shared" si="349"/>
        <v>41787.958854166667</v>
      </c>
      <c r="Q3768" s="12">
        <f t="shared" si="353"/>
        <v>41822.958854166667</v>
      </c>
      <c r="R3768" s="11">
        <f t="shared" si="350"/>
        <v>106.9271875</v>
      </c>
      <c r="S3768" t="str">
        <f t="shared" si="351"/>
        <v>theater</v>
      </c>
      <c r="T3768" t="str">
        <f t="shared" si="352"/>
        <v>musical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12">
        <f t="shared" si="349"/>
        <v>42049.811307870368</v>
      </c>
      <c r="Q3769" s="12">
        <f t="shared" si="353"/>
        <v>42063.999305555553</v>
      </c>
      <c r="R3769" s="11">
        <f t="shared" si="350"/>
        <v>41.696428571428569</v>
      </c>
      <c r="S3769" t="str">
        <f t="shared" si="351"/>
        <v>theater</v>
      </c>
      <c r="T3769" t="str">
        <f t="shared" si="352"/>
        <v>musical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12">
        <f t="shared" si="349"/>
        <v>41772.519560185181</v>
      </c>
      <c r="Q3770" s="12">
        <f t="shared" si="353"/>
        <v>41802.519560185181</v>
      </c>
      <c r="R3770" s="11">
        <f t="shared" si="350"/>
        <v>74.243275862068955</v>
      </c>
      <c r="S3770" t="str">
        <f t="shared" si="351"/>
        <v>theater</v>
      </c>
      <c r="T3770" t="str">
        <f t="shared" si="352"/>
        <v>musical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12">
        <f t="shared" si="349"/>
        <v>42445.389803240738</v>
      </c>
      <c r="Q3771" s="12">
        <f t="shared" si="353"/>
        <v>42475.389803240738</v>
      </c>
      <c r="R3771" s="11">
        <f t="shared" si="350"/>
        <v>73.333333333333329</v>
      </c>
      <c r="S3771" t="str">
        <f t="shared" si="351"/>
        <v>theater</v>
      </c>
      <c r="T3771" t="str">
        <f t="shared" si="352"/>
        <v>musical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12">
        <f t="shared" si="349"/>
        <v>42138.722337962965</v>
      </c>
      <c r="Q3772" s="12">
        <f t="shared" si="353"/>
        <v>42168.722337962965</v>
      </c>
      <c r="R3772" s="11">
        <f t="shared" si="350"/>
        <v>100</v>
      </c>
      <c r="S3772" t="str">
        <f t="shared" si="351"/>
        <v>theater</v>
      </c>
      <c r="T3772" t="str">
        <f t="shared" si="352"/>
        <v>musical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12">
        <f t="shared" si="349"/>
        <v>42493.64875</v>
      </c>
      <c r="Q3773" s="12">
        <f t="shared" si="353"/>
        <v>42507.791666666664</v>
      </c>
      <c r="R3773" s="11">
        <f t="shared" si="350"/>
        <v>38.421052631578945</v>
      </c>
      <c r="S3773" t="str">
        <f t="shared" si="351"/>
        <v>theater</v>
      </c>
      <c r="T3773" t="str">
        <f t="shared" si="352"/>
        <v>musical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12">
        <f t="shared" si="349"/>
        <v>42682.408634259256</v>
      </c>
      <c r="Q3774" s="12">
        <f t="shared" si="353"/>
        <v>42703.041666666664</v>
      </c>
      <c r="R3774" s="11">
        <f t="shared" si="350"/>
        <v>166.96969696969697</v>
      </c>
      <c r="S3774" t="str">
        <f t="shared" si="351"/>
        <v>theater</v>
      </c>
      <c r="T3774" t="str">
        <f t="shared" si="352"/>
        <v>musical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12">
        <f t="shared" si="349"/>
        <v>42655.79684027777</v>
      </c>
      <c r="Q3775" s="12">
        <f t="shared" si="353"/>
        <v>42688.880555555552</v>
      </c>
      <c r="R3775" s="11">
        <f t="shared" si="350"/>
        <v>94.912280701754383</v>
      </c>
      <c r="S3775" t="str">
        <f t="shared" si="351"/>
        <v>theater</v>
      </c>
      <c r="T3775" t="str">
        <f t="shared" si="352"/>
        <v>musical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12">
        <f t="shared" si="349"/>
        <v>42087.583969907406</v>
      </c>
      <c r="Q3776" s="12">
        <f t="shared" si="353"/>
        <v>42103.583969907406</v>
      </c>
      <c r="R3776" s="11">
        <f t="shared" si="350"/>
        <v>100</v>
      </c>
      <c r="S3776" t="str">
        <f t="shared" si="351"/>
        <v>theater</v>
      </c>
      <c r="T3776" t="str">
        <f t="shared" si="352"/>
        <v>musical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12">
        <f t="shared" si="349"/>
        <v>42075.734293981477</v>
      </c>
      <c r="Q3777" s="12">
        <f t="shared" si="353"/>
        <v>42102.958333333336</v>
      </c>
      <c r="R3777" s="11">
        <f t="shared" si="350"/>
        <v>143.21428571428572</v>
      </c>
      <c r="S3777" t="str">
        <f t="shared" si="351"/>
        <v>theater</v>
      </c>
      <c r="T3777" t="str">
        <f t="shared" si="352"/>
        <v>musical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12">
        <f t="shared" si="349"/>
        <v>41814.159467592588</v>
      </c>
      <c r="Q3778" s="12">
        <f t="shared" si="353"/>
        <v>41851.833333333328</v>
      </c>
      <c r="R3778" s="11">
        <f t="shared" si="350"/>
        <v>90.819148936170208</v>
      </c>
      <c r="S3778" t="str">
        <f t="shared" si="351"/>
        <v>theater</v>
      </c>
      <c r="T3778" t="str">
        <f t="shared" si="352"/>
        <v>musical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((E3779/D3779)*100)</f>
        <v>143.19999999999999</v>
      </c>
      <c r="P3779" s="12">
        <f t="shared" ref="P3779:P3842" si="355">(((J3779/60)/60)/24)+DATE(1970,1,1)+(-5/24)</f>
        <v>41886.903020833335</v>
      </c>
      <c r="Q3779" s="12">
        <f t="shared" si="353"/>
        <v>41908.958333333328</v>
      </c>
      <c r="R3779" s="11">
        <f t="shared" ref="R3779:R3842" si="356">IFERROR(E3779/L3779,0)</f>
        <v>48.542372881355931</v>
      </c>
      <c r="S3779" t="str">
        <f t="shared" ref="S3779:S3842" si="357">LEFT(N3779, SEARCH("/",N3779,1)-1)</f>
        <v>theater</v>
      </c>
      <c r="T3779" t="str">
        <f t="shared" ref="T3779:T3842" si="358">RIGHT(N3779,LEN(N3779)-SEARCH("/",N3779))</f>
        <v>musical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12">
        <f t="shared" si="355"/>
        <v>41989.610879629625</v>
      </c>
      <c r="Q3780" s="12">
        <f t="shared" ref="Q3780:Q3843" si="359">(((I3780/60)/60)/24)+DATE(1970,1,1)+(-5/24)</f>
        <v>42049.610879629625</v>
      </c>
      <c r="R3780" s="11">
        <f t="shared" si="356"/>
        <v>70.027777777777771</v>
      </c>
      <c r="S3780" t="str">
        <f t="shared" si="357"/>
        <v>theater</v>
      </c>
      <c r="T3780" t="str">
        <f t="shared" si="358"/>
        <v>musical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12">
        <f t="shared" si="355"/>
        <v>42425.527083333327</v>
      </c>
      <c r="Q3781" s="12">
        <f t="shared" si="359"/>
        <v>42455.48541666667</v>
      </c>
      <c r="R3781" s="11">
        <f t="shared" si="356"/>
        <v>135.62608695652173</v>
      </c>
      <c r="S3781" t="str">
        <f t="shared" si="357"/>
        <v>theater</v>
      </c>
      <c r="T3781" t="str">
        <f t="shared" si="358"/>
        <v>musical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12">
        <f t="shared" si="355"/>
        <v>42166.011400462965</v>
      </c>
      <c r="Q3782" s="12">
        <f t="shared" si="359"/>
        <v>42198.629166666658</v>
      </c>
      <c r="R3782" s="11">
        <f t="shared" si="356"/>
        <v>100</v>
      </c>
      <c r="S3782" t="str">
        <f t="shared" si="357"/>
        <v>theater</v>
      </c>
      <c r="T3782" t="str">
        <f t="shared" si="358"/>
        <v>musical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12">
        <f t="shared" si="355"/>
        <v>41865.674594907403</v>
      </c>
      <c r="Q3783" s="12">
        <f t="shared" si="359"/>
        <v>41890.674594907403</v>
      </c>
      <c r="R3783" s="11">
        <f t="shared" si="356"/>
        <v>94.90384615384616</v>
      </c>
      <c r="S3783" t="str">
        <f t="shared" si="357"/>
        <v>theater</v>
      </c>
      <c r="T3783" t="str">
        <f t="shared" si="358"/>
        <v>musical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12">
        <f t="shared" si="355"/>
        <v>42546.653900462967</v>
      </c>
      <c r="Q3784" s="12">
        <f t="shared" si="359"/>
        <v>42575.749999999993</v>
      </c>
      <c r="R3784" s="11">
        <f t="shared" si="356"/>
        <v>75.370370370370367</v>
      </c>
      <c r="S3784" t="str">
        <f t="shared" si="357"/>
        <v>theater</v>
      </c>
      <c r="T3784" t="str">
        <f t="shared" si="358"/>
        <v>musical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12">
        <f t="shared" si="355"/>
        <v>42419.931944444441</v>
      </c>
      <c r="Q3785" s="12">
        <f t="shared" si="359"/>
        <v>42444.458333333336</v>
      </c>
      <c r="R3785" s="11">
        <f t="shared" si="356"/>
        <v>64.458333333333329</v>
      </c>
      <c r="S3785" t="str">
        <f t="shared" si="357"/>
        <v>theater</v>
      </c>
      <c r="T3785" t="str">
        <f t="shared" si="358"/>
        <v>musical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12">
        <f t="shared" si="355"/>
        <v>42531.772361111107</v>
      </c>
      <c r="Q3786" s="12">
        <f t="shared" si="359"/>
        <v>42561.772361111107</v>
      </c>
      <c r="R3786" s="11">
        <f t="shared" si="356"/>
        <v>115</v>
      </c>
      <c r="S3786" t="str">
        <f t="shared" si="357"/>
        <v>theater</v>
      </c>
      <c r="T3786" t="str">
        <f t="shared" si="358"/>
        <v>musical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12">
        <f t="shared" si="355"/>
        <v>42548.430196759255</v>
      </c>
      <c r="Q3787" s="12">
        <f t="shared" si="359"/>
        <v>42584.210416666661</v>
      </c>
      <c r="R3787" s="11">
        <f t="shared" si="356"/>
        <v>100.5</v>
      </c>
      <c r="S3787" t="str">
        <f t="shared" si="357"/>
        <v>theater</v>
      </c>
      <c r="T3787" t="str">
        <f t="shared" si="358"/>
        <v>musical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12">
        <f t="shared" si="355"/>
        <v>42486.829571759255</v>
      </c>
      <c r="Q3788" s="12">
        <f t="shared" si="359"/>
        <v>42516.829571759255</v>
      </c>
      <c r="R3788" s="11">
        <f t="shared" si="356"/>
        <v>93.774647887323937</v>
      </c>
      <c r="S3788" t="str">
        <f t="shared" si="357"/>
        <v>theater</v>
      </c>
      <c r="T3788" t="str">
        <f t="shared" si="358"/>
        <v>musical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12">
        <f t="shared" si="355"/>
        <v>42167.326458333329</v>
      </c>
      <c r="Q3789" s="12">
        <f t="shared" si="359"/>
        <v>42195.957638888889</v>
      </c>
      <c r="R3789" s="11">
        <f t="shared" si="356"/>
        <v>35.1</v>
      </c>
      <c r="S3789" t="str">
        <f t="shared" si="357"/>
        <v>theater</v>
      </c>
      <c r="T3789" t="str">
        <f t="shared" si="358"/>
        <v>musical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12">
        <f t="shared" si="355"/>
        <v>42333.487488425926</v>
      </c>
      <c r="Q3790" s="12">
        <f t="shared" si="359"/>
        <v>42361.470833333333</v>
      </c>
      <c r="R3790" s="11">
        <f t="shared" si="356"/>
        <v>500</v>
      </c>
      <c r="S3790" t="str">
        <f t="shared" si="357"/>
        <v>theater</v>
      </c>
      <c r="T3790" t="str">
        <f t="shared" si="358"/>
        <v>musical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12">
        <f t="shared" si="355"/>
        <v>42138.590486111112</v>
      </c>
      <c r="Q3791" s="12">
        <f t="shared" si="359"/>
        <v>42170.590486111112</v>
      </c>
      <c r="R3791" s="11">
        <f t="shared" si="356"/>
        <v>29</v>
      </c>
      <c r="S3791" t="str">
        <f t="shared" si="357"/>
        <v>theater</v>
      </c>
      <c r="T3791" t="str">
        <f t="shared" si="358"/>
        <v>musical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12">
        <f t="shared" si="355"/>
        <v>42666.458599537036</v>
      </c>
      <c r="Q3792" s="12">
        <f t="shared" si="359"/>
        <v>42696.5002662037</v>
      </c>
      <c r="R3792" s="11">
        <f t="shared" si="356"/>
        <v>0</v>
      </c>
      <c r="S3792" t="str">
        <f t="shared" si="357"/>
        <v>theater</v>
      </c>
      <c r="T3792" t="str">
        <f t="shared" si="358"/>
        <v>musical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12">
        <f t="shared" si="355"/>
        <v>41766.4837037037</v>
      </c>
      <c r="Q3793" s="12">
        <f t="shared" si="359"/>
        <v>41826.4837037037</v>
      </c>
      <c r="R3793" s="11">
        <f t="shared" si="356"/>
        <v>0</v>
      </c>
      <c r="S3793" t="str">
        <f t="shared" si="357"/>
        <v>theater</v>
      </c>
      <c r="T3793" t="str">
        <f t="shared" si="358"/>
        <v>musical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12">
        <f t="shared" si="355"/>
        <v>42170.238680555551</v>
      </c>
      <c r="Q3794" s="12">
        <f t="shared" si="359"/>
        <v>42200.238680555551</v>
      </c>
      <c r="R3794" s="11">
        <f t="shared" si="356"/>
        <v>17.5</v>
      </c>
      <c r="S3794" t="str">
        <f t="shared" si="357"/>
        <v>theater</v>
      </c>
      <c r="T3794" t="str">
        <f t="shared" si="358"/>
        <v>musical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12">
        <f t="shared" si="355"/>
        <v>41968.73065972222</v>
      </c>
      <c r="Q3795" s="12">
        <f t="shared" si="359"/>
        <v>41989.73065972222</v>
      </c>
      <c r="R3795" s="11">
        <f t="shared" si="356"/>
        <v>174</v>
      </c>
      <c r="S3795" t="str">
        <f t="shared" si="357"/>
        <v>theater</v>
      </c>
      <c r="T3795" t="str">
        <f t="shared" si="358"/>
        <v>musical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12">
        <f t="shared" si="355"/>
        <v>42132.372152777774</v>
      </c>
      <c r="Q3796" s="12">
        <f t="shared" si="359"/>
        <v>42162.372152777774</v>
      </c>
      <c r="R3796" s="11">
        <f t="shared" si="356"/>
        <v>50</v>
      </c>
      <c r="S3796" t="str">
        <f t="shared" si="357"/>
        <v>theater</v>
      </c>
      <c r="T3796" t="str">
        <f t="shared" si="358"/>
        <v>musical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12">
        <f t="shared" si="355"/>
        <v>42201.227893518517</v>
      </c>
      <c r="Q3797" s="12">
        <f t="shared" si="359"/>
        <v>42244.729166666664</v>
      </c>
      <c r="R3797" s="11">
        <f t="shared" si="356"/>
        <v>5</v>
      </c>
      <c r="S3797" t="str">
        <f t="shared" si="357"/>
        <v>theater</v>
      </c>
      <c r="T3797" t="str">
        <f t="shared" si="358"/>
        <v>musical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12">
        <f t="shared" si="355"/>
        <v>42688.821250000001</v>
      </c>
      <c r="Q3798" s="12">
        <f t="shared" si="359"/>
        <v>42748.821250000001</v>
      </c>
      <c r="R3798" s="11">
        <f t="shared" si="356"/>
        <v>1</v>
      </c>
      <c r="S3798" t="str">
        <f t="shared" si="357"/>
        <v>theater</v>
      </c>
      <c r="T3798" t="str">
        <f t="shared" si="358"/>
        <v>musical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12">
        <f t="shared" si="355"/>
        <v>42084.673206018517</v>
      </c>
      <c r="Q3799" s="12">
        <f t="shared" si="359"/>
        <v>42114.673206018517</v>
      </c>
      <c r="R3799" s="11">
        <f t="shared" si="356"/>
        <v>145.40540540540542</v>
      </c>
      <c r="S3799" t="str">
        <f t="shared" si="357"/>
        <v>theater</v>
      </c>
      <c r="T3799" t="str">
        <f t="shared" si="358"/>
        <v>musical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12">
        <f t="shared" si="355"/>
        <v>41831.514444444445</v>
      </c>
      <c r="Q3800" s="12">
        <f t="shared" si="359"/>
        <v>41861.514444444445</v>
      </c>
      <c r="R3800" s="11">
        <f t="shared" si="356"/>
        <v>205</v>
      </c>
      <c r="S3800" t="str">
        <f t="shared" si="357"/>
        <v>theater</v>
      </c>
      <c r="T3800" t="str">
        <f t="shared" si="358"/>
        <v>musical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12">
        <f t="shared" si="355"/>
        <v>42410.722719907404</v>
      </c>
      <c r="Q3801" s="12">
        <f t="shared" si="359"/>
        <v>42440.722719907404</v>
      </c>
      <c r="R3801" s="11">
        <f t="shared" si="356"/>
        <v>100.5</v>
      </c>
      <c r="S3801" t="str">
        <f t="shared" si="357"/>
        <v>theater</v>
      </c>
      <c r="T3801" t="str">
        <f t="shared" si="358"/>
        <v>musical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12">
        <f t="shared" si="355"/>
        <v>41982.528738425921</v>
      </c>
      <c r="Q3802" s="12">
        <f t="shared" si="359"/>
        <v>42014.999305555553</v>
      </c>
      <c r="R3802" s="11">
        <f t="shared" si="356"/>
        <v>55.0625</v>
      </c>
      <c r="S3802" t="str">
        <f t="shared" si="357"/>
        <v>theater</v>
      </c>
      <c r="T3802" t="str">
        <f t="shared" si="358"/>
        <v>musical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12">
        <f t="shared" si="355"/>
        <v>41975.467777777776</v>
      </c>
      <c r="Q3803" s="12">
        <f t="shared" si="359"/>
        <v>42006.467777777776</v>
      </c>
      <c r="R3803" s="11">
        <f t="shared" si="356"/>
        <v>47.333333333333336</v>
      </c>
      <c r="S3803" t="str">
        <f t="shared" si="357"/>
        <v>theater</v>
      </c>
      <c r="T3803" t="str">
        <f t="shared" si="358"/>
        <v>musical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12">
        <f t="shared" si="355"/>
        <v>42268.917893518512</v>
      </c>
      <c r="Q3804" s="12">
        <f t="shared" si="359"/>
        <v>42298.917893518512</v>
      </c>
      <c r="R3804" s="11">
        <f t="shared" si="356"/>
        <v>0</v>
      </c>
      <c r="S3804" t="str">
        <f t="shared" si="357"/>
        <v>theater</v>
      </c>
      <c r="T3804" t="str">
        <f t="shared" si="358"/>
        <v>musical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12">
        <f t="shared" si="355"/>
        <v>42403.763518518514</v>
      </c>
      <c r="Q3805" s="12">
        <f t="shared" si="359"/>
        <v>42433.763518518514</v>
      </c>
      <c r="R3805" s="11">
        <f t="shared" si="356"/>
        <v>58.95</v>
      </c>
      <c r="S3805" t="str">
        <f t="shared" si="357"/>
        <v>theater</v>
      </c>
      <c r="T3805" t="str">
        <f t="shared" si="358"/>
        <v>musical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12">
        <f t="shared" si="355"/>
        <v>42526.801203703704</v>
      </c>
      <c r="Q3806" s="12">
        <f t="shared" si="359"/>
        <v>42582.083333333336</v>
      </c>
      <c r="R3806" s="11">
        <f t="shared" si="356"/>
        <v>0</v>
      </c>
      <c r="S3806" t="str">
        <f t="shared" si="357"/>
        <v>theater</v>
      </c>
      <c r="T3806" t="str">
        <f t="shared" si="358"/>
        <v>musical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12">
        <f t="shared" si="355"/>
        <v>41849.678703703699</v>
      </c>
      <c r="Q3807" s="12">
        <f t="shared" si="359"/>
        <v>41909.678703703699</v>
      </c>
      <c r="R3807" s="11">
        <f t="shared" si="356"/>
        <v>1.5</v>
      </c>
      <c r="S3807" t="str">
        <f t="shared" si="357"/>
        <v>theater</v>
      </c>
      <c r="T3807" t="str">
        <f t="shared" si="358"/>
        <v>musical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12">
        <f t="shared" si="355"/>
        <v>41799.050706018512</v>
      </c>
      <c r="Q3808" s="12">
        <f t="shared" si="359"/>
        <v>41819.050706018512</v>
      </c>
      <c r="R3808" s="11">
        <f t="shared" si="356"/>
        <v>5</v>
      </c>
      <c r="S3808" t="str">
        <f t="shared" si="357"/>
        <v>theater</v>
      </c>
      <c r="T3808" t="str">
        <f t="shared" si="358"/>
        <v>musical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12">
        <f t="shared" si="355"/>
        <v>42090.700682870367</v>
      </c>
      <c r="Q3809" s="12">
        <f t="shared" si="359"/>
        <v>42097.700682870367</v>
      </c>
      <c r="R3809" s="11">
        <f t="shared" si="356"/>
        <v>50.555555555555557</v>
      </c>
      <c r="S3809" t="str">
        <f t="shared" si="357"/>
        <v>theater</v>
      </c>
      <c r="T3809" t="str">
        <f t="shared" si="358"/>
        <v>musical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12">
        <f t="shared" si="355"/>
        <v>42059.24559027778</v>
      </c>
      <c r="Q3810" s="12">
        <f t="shared" si="359"/>
        <v>42119.203923611109</v>
      </c>
      <c r="R3810" s="11">
        <f t="shared" si="356"/>
        <v>41.666666666666664</v>
      </c>
      <c r="S3810" t="str">
        <f t="shared" si="357"/>
        <v>theater</v>
      </c>
      <c r="T3810" t="str">
        <f t="shared" si="358"/>
        <v>plays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12">
        <f t="shared" si="355"/>
        <v>41800.318368055552</v>
      </c>
      <c r="Q3811" s="12">
        <f t="shared" si="359"/>
        <v>41850.75</v>
      </c>
      <c r="R3811" s="11">
        <f t="shared" si="356"/>
        <v>53.289473684210527</v>
      </c>
      <c r="S3811" t="str">
        <f t="shared" si="357"/>
        <v>theater</v>
      </c>
      <c r="T3811" t="str">
        <f t="shared" si="358"/>
        <v>plays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12">
        <f t="shared" si="355"/>
        <v>42054.640717592592</v>
      </c>
      <c r="Q3812" s="12">
        <f t="shared" si="359"/>
        <v>42084.599050925921</v>
      </c>
      <c r="R3812" s="11">
        <f t="shared" si="356"/>
        <v>70.230769230769226</v>
      </c>
      <c r="S3812" t="str">
        <f t="shared" si="357"/>
        <v>theater</v>
      </c>
      <c r="T3812" t="str">
        <f t="shared" si="358"/>
        <v>plays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12">
        <f t="shared" si="355"/>
        <v>42487.418668981474</v>
      </c>
      <c r="Q3813" s="12">
        <f t="shared" si="359"/>
        <v>42521.249999999993</v>
      </c>
      <c r="R3813" s="11">
        <f t="shared" si="356"/>
        <v>43.421052631578945</v>
      </c>
      <c r="S3813" t="str">
        <f t="shared" si="357"/>
        <v>theater</v>
      </c>
      <c r="T3813" t="str">
        <f t="shared" si="358"/>
        <v>plays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12">
        <f t="shared" si="355"/>
        <v>42109.542916666665</v>
      </c>
      <c r="Q3814" s="12">
        <f t="shared" si="359"/>
        <v>42155.957638888889</v>
      </c>
      <c r="R3814" s="11">
        <f t="shared" si="356"/>
        <v>199.18181818181819</v>
      </c>
      <c r="S3814" t="str">
        <f t="shared" si="357"/>
        <v>theater</v>
      </c>
      <c r="T3814" t="str">
        <f t="shared" si="358"/>
        <v>plays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12">
        <f t="shared" si="355"/>
        <v>42497.067372685182</v>
      </c>
      <c r="Q3815" s="12">
        <f t="shared" si="359"/>
        <v>42535.696527777771</v>
      </c>
      <c r="R3815" s="11">
        <f t="shared" si="356"/>
        <v>78.518148148148143</v>
      </c>
      <c r="S3815" t="str">
        <f t="shared" si="357"/>
        <v>theater</v>
      </c>
      <c r="T3815" t="str">
        <f t="shared" si="358"/>
        <v>plays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12">
        <f t="shared" si="355"/>
        <v>42058.695740740739</v>
      </c>
      <c r="Q3816" s="12">
        <f t="shared" si="359"/>
        <v>42094.957638888889</v>
      </c>
      <c r="R3816" s="11">
        <f t="shared" si="356"/>
        <v>61.823529411764703</v>
      </c>
      <c r="S3816" t="str">
        <f t="shared" si="357"/>
        <v>theater</v>
      </c>
      <c r="T3816" t="str">
        <f t="shared" si="358"/>
        <v>plays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12">
        <f t="shared" si="355"/>
        <v>42207.051585648143</v>
      </c>
      <c r="Q3817" s="12">
        <f t="shared" si="359"/>
        <v>42236.749999999993</v>
      </c>
      <c r="R3817" s="11">
        <f t="shared" si="356"/>
        <v>50.000500000000002</v>
      </c>
      <c r="S3817" t="str">
        <f t="shared" si="357"/>
        <v>theater</v>
      </c>
      <c r="T3817" t="str">
        <f t="shared" si="358"/>
        <v>plays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12">
        <f t="shared" si="355"/>
        <v>41807.481747685182</v>
      </c>
      <c r="Q3818" s="12">
        <f t="shared" si="359"/>
        <v>41837.481747685182</v>
      </c>
      <c r="R3818" s="11">
        <f t="shared" si="356"/>
        <v>48.339729729729726</v>
      </c>
      <c r="S3818" t="str">
        <f t="shared" si="357"/>
        <v>theater</v>
      </c>
      <c r="T3818" t="str">
        <f t="shared" si="358"/>
        <v>plays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12">
        <f t="shared" si="355"/>
        <v>42284.488611111105</v>
      </c>
      <c r="Q3819" s="12">
        <f t="shared" si="359"/>
        <v>42300.957638888889</v>
      </c>
      <c r="R3819" s="11">
        <f t="shared" si="356"/>
        <v>107.25</v>
      </c>
      <c r="S3819" t="str">
        <f t="shared" si="357"/>
        <v>theater</v>
      </c>
      <c r="T3819" t="str">
        <f t="shared" si="358"/>
        <v>plays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12">
        <f t="shared" si="355"/>
        <v>42045.634050925924</v>
      </c>
      <c r="Q3820" s="12">
        <f t="shared" si="359"/>
        <v>42075.592384259253</v>
      </c>
      <c r="R3820" s="11">
        <f t="shared" si="356"/>
        <v>57</v>
      </c>
      <c r="S3820" t="str">
        <f t="shared" si="357"/>
        <v>theater</v>
      </c>
      <c r="T3820" t="str">
        <f t="shared" si="358"/>
        <v>plays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12">
        <f t="shared" si="355"/>
        <v>42184.001203703701</v>
      </c>
      <c r="Q3821" s="12">
        <f t="shared" si="359"/>
        <v>42202.668055555558</v>
      </c>
      <c r="R3821" s="11">
        <f t="shared" si="356"/>
        <v>40.92307692307692</v>
      </c>
      <c r="S3821" t="str">
        <f t="shared" si="357"/>
        <v>theater</v>
      </c>
      <c r="T3821" t="str">
        <f t="shared" si="358"/>
        <v>plays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12">
        <f t="shared" si="355"/>
        <v>42160.443483796298</v>
      </c>
      <c r="Q3822" s="12">
        <f t="shared" si="359"/>
        <v>42190.443483796298</v>
      </c>
      <c r="R3822" s="11">
        <f t="shared" si="356"/>
        <v>21.5</v>
      </c>
      <c r="S3822" t="str">
        <f t="shared" si="357"/>
        <v>theater</v>
      </c>
      <c r="T3822" t="str">
        <f t="shared" si="358"/>
        <v>plays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12">
        <f t="shared" si="355"/>
        <v>42340.972303240742</v>
      </c>
      <c r="Q3823" s="12">
        <f t="shared" si="359"/>
        <v>42372.972303240742</v>
      </c>
      <c r="R3823" s="11">
        <f t="shared" si="356"/>
        <v>79.543478260869563</v>
      </c>
      <c r="S3823" t="str">
        <f t="shared" si="357"/>
        <v>theater</v>
      </c>
      <c r="T3823" t="str">
        <f t="shared" si="358"/>
        <v>plays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12">
        <f t="shared" si="355"/>
        <v>42329.629826388882</v>
      </c>
      <c r="Q3824" s="12">
        <f t="shared" si="359"/>
        <v>42388.749305555553</v>
      </c>
      <c r="R3824" s="11">
        <f t="shared" si="356"/>
        <v>72.381578947368425</v>
      </c>
      <c r="S3824" t="str">
        <f t="shared" si="357"/>
        <v>theater</v>
      </c>
      <c r="T3824" t="str">
        <f t="shared" si="358"/>
        <v>plays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12">
        <f t="shared" si="355"/>
        <v>42170.701898148145</v>
      </c>
      <c r="Q3825" s="12">
        <f t="shared" si="359"/>
        <v>42204.957638888889</v>
      </c>
      <c r="R3825" s="11">
        <f t="shared" si="356"/>
        <v>64.634146341463421</v>
      </c>
      <c r="S3825" t="str">
        <f t="shared" si="357"/>
        <v>theater</v>
      </c>
      <c r="T3825" t="str">
        <f t="shared" si="358"/>
        <v>plays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12">
        <f t="shared" si="355"/>
        <v>42571.417858796289</v>
      </c>
      <c r="Q3826" s="12">
        <f t="shared" si="359"/>
        <v>42583.361805555549</v>
      </c>
      <c r="R3826" s="11">
        <f t="shared" si="356"/>
        <v>38.571428571428569</v>
      </c>
      <c r="S3826" t="str">
        <f t="shared" si="357"/>
        <v>theater</v>
      </c>
      <c r="T3826" t="str">
        <f t="shared" si="358"/>
        <v>plays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12">
        <f t="shared" si="355"/>
        <v>42150.861273148148</v>
      </c>
      <c r="Q3827" s="12">
        <f t="shared" si="359"/>
        <v>42171.861273148148</v>
      </c>
      <c r="R3827" s="11">
        <f t="shared" si="356"/>
        <v>107.57142857142857</v>
      </c>
      <c r="S3827" t="str">
        <f t="shared" si="357"/>
        <v>theater</v>
      </c>
      <c r="T3827" t="str">
        <f t="shared" si="358"/>
        <v>plays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12">
        <f t="shared" si="355"/>
        <v>42101.215208333328</v>
      </c>
      <c r="Q3828" s="12">
        <f t="shared" si="359"/>
        <v>42131.215208333328</v>
      </c>
      <c r="R3828" s="11">
        <f t="shared" si="356"/>
        <v>27.5</v>
      </c>
      <c r="S3828" t="str">
        <f t="shared" si="357"/>
        <v>theater</v>
      </c>
      <c r="T3828" t="str">
        <f t="shared" si="358"/>
        <v>plays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12">
        <f t="shared" si="355"/>
        <v>42034.719918981478</v>
      </c>
      <c r="Q3829" s="12">
        <f t="shared" si="359"/>
        <v>42089.791666666664</v>
      </c>
      <c r="R3829" s="11">
        <f t="shared" si="356"/>
        <v>70.461538461538467</v>
      </c>
      <c r="S3829" t="str">
        <f t="shared" si="357"/>
        <v>theater</v>
      </c>
      <c r="T3829" t="str">
        <f t="shared" si="358"/>
        <v>plays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12">
        <f t="shared" si="355"/>
        <v>41944.319293981483</v>
      </c>
      <c r="Q3830" s="12">
        <f t="shared" si="359"/>
        <v>42004.360960648148</v>
      </c>
      <c r="R3830" s="11">
        <f t="shared" si="356"/>
        <v>178.57142857142858</v>
      </c>
      <c r="S3830" t="str">
        <f t="shared" si="357"/>
        <v>theater</v>
      </c>
      <c r="T3830" t="str">
        <f t="shared" si="358"/>
        <v>plays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12">
        <f t="shared" si="355"/>
        <v>42593.657071759262</v>
      </c>
      <c r="Q3831" s="12">
        <f t="shared" si="359"/>
        <v>42613.657071759262</v>
      </c>
      <c r="R3831" s="11">
        <f t="shared" si="356"/>
        <v>62.625</v>
      </c>
      <c r="S3831" t="str">
        <f t="shared" si="357"/>
        <v>theater</v>
      </c>
      <c r="T3831" t="str">
        <f t="shared" si="358"/>
        <v>plays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12">
        <f t="shared" si="355"/>
        <v>42503.532534722217</v>
      </c>
      <c r="Q3832" s="12">
        <f t="shared" si="359"/>
        <v>42517.532534722217</v>
      </c>
      <c r="R3832" s="11">
        <f t="shared" si="356"/>
        <v>75</v>
      </c>
      <c r="S3832" t="str">
        <f t="shared" si="357"/>
        <v>theater</v>
      </c>
      <c r="T3832" t="str">
        <f t="shared" si="358"/>
        <v>plays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12">
        <f t="shared" si="355"/>
        <v>41927.640567129631</v>
      </c>
      <c r="Q3833" s="12">
        <f t="shared" si="359"/>
        <v>41948.682233796295</v>
      </c>
      <c r="R3833" s="11">
        <f t="shared" si="356"/>
        <v>58.901111111111113</v>
      </c>
      <c r="S3833" t="str">
        <f t="shared" si="357"/>
        <v>theater</v>
      </c>
      <c r="T3833" t="str">
        <f t="shared" si="358"/>
        <v>plays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12">
        <f t="shared" si="355"/>
        <v>42374.906655092585</v>
      </c>
      <c r="Q3834" s="12">
        <f t="shared" si="359"/>
        <v>42419.906655092585</v>
      </c>
      <c r="R3834" s="11">
        <f t="shared" si="356"/>
        <v>139.55555555555554</v>
      </c>
      <c r="S3834" t="str">
        <f t="shared" si="357"/>
        <v>theater</v>
      </c>
      <c r="T3834" t="str">
        <f t="shared" si="358"/>
        <v>plays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12">
        <f t="shared" si="355"/>
        <v>41963.66402777777</v>
      </c>
      <c r="Q3835" s="12">
        <f t="shared" si="359"/>
        <v>41974.589583333327</v>
      </c>
      <c r="R3835" s="11">
        <f t="shared" si="356"/>
        <v>70</v>
      </c>
      <c r="S3835" t="str">
        <f t="shared" si="357"/>
        <v>theater</v>
      </c>
      <c r="T3835" t="str">
        <f t="shared" si="358"/>
        <v>plays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12">
        <f t="shared" si="355"/>
        <v>42143.236886574072</v>
      </c>
      <c r="Q3836" s="12">
        <f t="shared" si="359"/>
        <v>42173.236886574072</v>
      </c>
      <c r="R3836" s="11">
        <f t="shared" si="356"/>
        <v>57.385964912280699</v>
      </c>
      <c r="S3836" t="str">
        <f t="shared" si="357"/>
        <v>theater</v>
      </c>
      <c r="T3836" t="str">
        <f t="shared" si="358"/>
        <v>plays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12">
        <f t="shared" si="355"/>
        <v>42460.733888888884</v>
      </c>
      <c r="Q3837" s="12">
        <f t="shared" si="359"/>
        <v>42481.733888888884</v>
      </c>
      <c r="R3837" s="11">
        <f t="shared" si="356"/>
        <v>40</v>
      </c>
      <c r="S3837" t="str">
        <f t="shared" si="357"/>
        <v>theater</v>
      </c>
      <c r="T3837" t="str">
        <f t="shared" si="358"/>
        <v>plays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12">
        <f t="shared" si="355"/>
        <v>42553.718194444438</v>
      </c>
      <c r="Q3838" s="12">
        <f t="shared" si="359"/>
        <v>42584.964583333327</v>
      </c>
      <c r="R3838" s="11">
        <f t="shared" si="356"/>
        <v>64.285714285714292</v>
      </c>
      <c r="S3838" t="str">
        <f t="shared" si="357"/>
        <v>theater</v>
      </c>
      <c r="T3838" t="str">
        <f t="shared" si="358"/>
        <v>plays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12">
        <f t="shared" si="355"/>
        <v>42152.557384259257</v>
      </c>
      <c r="Q3839" s="12">
        <f t="shared" si="359"/>
        <v>42188.557384259257</v>
      </c>
      <c r="R3839" s="11">
        <f t="shared" si="356"/>
        <v>120.11764705882354</v>
      </c>
      <c r="S3839" t="str">
        <f t="shared" si="357"/>
        <v>theater</v>
      </c>
      <c r="T3839" t="str">
        <f t="shared" si="358"/>
        <v>plays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12">
        <f t="shared" si="355"/>
        <v>42116.502418981479</v>
      </c>
      <c r="Q3840" s="12">
        <f t="shared" si="359"/>
        <v>42146.502418981479</v>
      </c>
      <c r="R3840" s="11">
        <f t="shared" si="356"/>
        <v>1008.24</v>
      </c>
      <c r="S3840" t="str">
        <f t="shared" si="357"/>
        <v>theater</v>
      </c>
      <c r="T3840" t="str">
        <f t="shared" si="358"/>
        <v>plays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12">
        <f t="shared" si="355"/>
        <v>42154.934305555551</v>
      </c>
      <c r="Q3841" s="12">
        <f t="shared" si="359"/>
        <v>42214.934305555551</v>
      </c>
      <c r="R3841" s="11">
        <f t="shared" si="356"/>
        <v>63.28125</v>
      </c>
      <c r="S3841" t="str">
        <f t="shared" si="357"/>
        <v>theater</v>
      </c>
      <c r="T3841" t="str">
        <f t="shared" si="358"/>
        <v>plays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12">
        <f t="shared" si="355"/>
        <v>42432.493391203701</v>
      </c>
      <c r="Q3842" s="12">
        <f t="shared" si="359"/>
        <v>42457.45172453703</v>
      </c>
      <c r="R3842" s="11">
        <f t="shared" si="356"/>
        <v>21.666666666666668</v>
      </c>
      <c r="S3842" t="str">
        <f t="shared" si="357"/>
        <v>theater</v>
      </c>
      <c r="T3842" t="str">
        <f t="shared" si="358"/>
        <v>plays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((E3843/D3843)*100)</f>
        <v>8.7200000000000006</v>
      </c>
      <c r="P3843" s="12">
        <f t="shared" ref="P3843:P3906" si="361">(((J3843/60)/60)/24)+DATE(1970,1,1)+(-5/24)</f>
        <v>41780.57739583333</v>
      </c>
      <c r="Q3843" s="12">
        <f t="shared" si="359"/>
        <v>41840.57739583333</v>
      </c>
      <c r="R3843" s="11">
        <f t="shared" ref="R3843:R3906" si="362">IFERROR(E3843/L3843,0)</f>
        <v>25.647058823529413</v>
      </c>
      <c r="S3843" t="str">
        <f t="shared" ref="S3843:S3906" si="363">LEFT(N3843, SEARCH("/",N3843,1)-1)</f>
        <v>theater</v>
      </c>
      <c r="T3843" t="str">
        <f t="shared" ref="T3843:T3906" si="364">RIGHT(N3843,LEN(N3843)-SEARCH("/",N3843))</f>
        <v>plays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12">
        <f t="shared" si="361"/>
        <v>41740.285324074073</v>
      </c>
      <c r="Q3844" s="12">
        <f t="shared" ref="Q3844:Q3907" si="365">(((I3844/60)/60)/24)+DATE(1970,1,1)+(-5/24)</f>
        <v>41770.285324074073</v>
      </c>
      <c r="R3844" s="11">
        <f t="shared" si="362"/>
        <v>47.695652173913047</v>
      </c>
      <c r="S3844" t="str">
        <f t="shared" si="363"/>
        <v>theater</v>
      </c>
      <c r="T3844" t="str">
        <f t="shared" si="364"/>
        <v>plays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12">
        <f t="shared" si="361"/>
        <v>41765.864166666666</v>
      </c>
      <c r="Q3845" s="12">
        <f t="shared" si="365"/>
        <v>41790.864166666666</v>
      </c>
      <c r="R3845" s="11">
        <f t="shared" si="362"/>
        <v>56.05263157894737</v>
      </c>
      <c r="S3845" t="str">
        <f t="shared" si="363"/>
        <v>theater</v>
      </c>
      <c r="T3845" t="str">
        <f t="shared" si="364"/>
        <v>plays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12">
        <f t="shared" si="361"/>
        <v>41766.408958333333</v>
      </c>
      <c r="Q3846" s="12">
        <f t="shared" si="365"/>
        <v>41793.082638888889</v>
      </c>
      <c r="R3846" s="11">
        <f t="shared" si="362"/>
        <v>81.319999999999993</v>
      </c>
      <c r="S3846" t="str">
        <f t="shared" si="363"/>
        <v>theater</v>
      </c>
      <c r="T3846" t="str">
        <f t="shared" si="364"/>
        <v>plays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12">
        <f t="shared" si="361"/>
        <v>42248.418680555551</v>
      </c>
      <c r="Q3847" s="12">
        <f t="shared" si="365"/>
        <v>42278.418680555551</v>
      </c>
      <c r="R3847" s="11">
        <f t="shared" si="362"/>
        <v>70.166666666666671</v>
      </c>
      <c r="S3847" t="str">
        <f t="shared" si="363"/>
        <v>theater</v>
      </c>
      <c r="T3847" t="str">
        <f t="shared" si="364"/>
        <v>plays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12">
        <f t="shared" si="361"/>
        <v>41885.01321759259</v>
      </c>
      <c r="Q3848" s="12">
        <f t="shared" si="365"/>
        <v>41916.082638888889</v>
      </c>
      <c r="R3848" s="11">
        <f t="shared" si="362"/>
        <v>23.625</v>
      </c>
      <c r="S3848" t="str">
        <f t="shared" si="363"/>
        <v>theater</v>
      </c>
      <c r="T3848" t="str">
        <f t="shared" si="364"/>
        <v>plays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12">
        <f t="shared" si="361"/>
        <v>42159.016099537032</v>
      </c>
      <c r="Q3849" s="12">
        <f t="shared" si="365"/>
        <v>42204.016099537032</v>
      </c>
      <c r="R3849" s="11">
        <f t="shared" si="362"/>
        <v>188.55555555555554</v>
      </c>
      <c r="S3849" t="str">
        <f t="shared" si="363"/>
        <v>theater</v>
      </c>
      <c r="T3849" t="str">
        <f t="shared" si="364"/>
        <v>plays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12">
        <f t="shared" si="361"/>
        <v>42265.608668981477</v>
      </c>
      <c r="Q3850" s="12">
        <f t="shared" si="365"/>
        <v>42295.608668981477</v>
      </c>
      <c r="R3850" s="11">
        <f t="shared" si="362"/>
        <v>49.511627906976742</v>
      </c>
      <c r="S3850" t="str">
        <f t="shared" si="363"/>
        <v>theater</v>
      </c>
      <c r="T3850" t="str">
        <f t="shared" si="364"/>
        <v>plays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12">
        <f t="shared" si="361"/>
        <v>42136.558842592589</v>
      </c>
      <c r="Q3851" s="12">
        <f t="shared" si="365"/>
        <v>42166.558842592589</v>
      </c>
      <c r="R3851" s="11">
        <f t="shared" si="362"/>
        <v>75.464285714285708</v>
      </c>
      <c r="S3851" t="str">
        <f t="shared" si="363"/>
        <v>theater</v>
      </c>
      <c r="T3851" t="str">
        <f t="shared" si="364"/>
        <v>plays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12">
        <f t="shared" si="361"/>
        <v>41974.916006944441</v>
      </c>
      <c r="Q3852" s="12">
        <f t="shared" si="365"/>
        <v>42004.916006944441</v>
      </c>
      <c r="R3852" s="11">
        <f t="shared" si="362"/>
        <v>9.5</v>
      </c>
      <c r="S3852" t="str">
        <f t="shared" si="363"/>
        <v>theater</v>
      </c>
      <c r="T3852" t="str">
        <f t="shared" si="364"/>
        <v>plays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12">
        <f t="shared" si="361"/>
        <v>42172.23123842592</v>
      </c>
      <c r="Q3853" s="12">
        <f t="shared" si="365"/>
        <v>42202.23123842592</v>
      </c>
      <c r="R3853" s="11">
        <f t="shared" si="362"/>
        <v>35.5</v>
      </c>
      <c r="S3853" t="str">
        <f t="shared" si="363"/>
        <v>theater</v>
      </c>
      <c r="T3853" t="str">
        <f t="shared" si="364"/>
        <v>plays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12">
        <f t="shared" si="361"/>
        <v>42064.982361111113</v>
      </c>
      <c r="Q3854" s="12">
        <f t="shared" si="365"/>
        <v>42089.940694444442</v>
      </c>
      <c r="R3854" s="11">
        <f t="shared" si="362"/>
        <v>10</v>
      </c>
      <c r="S3854" t="str">
        <f t="shared" si="363"/>
        <v>theater</v>
      </c>
      <c r="T3854" t="str">
        <f t="shared" si="364"/>
        <v>plays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12">
        <f t="shared" si="361"/>
        <v>41848.631689814814</v>
      </c>
      <c r="Q3855" s="12">
        <f t="shared" si="365"/>
        <v>41883.631689814814</v>
      </c>
      <c r="R3855" s="11">
        <f t="shared" si="362"/>
        <v>13</v>
      </c>
      <c r="S3855" t="str">
        <f t="shared" si="363"/>
        <v>theater</v>
      </c>
      <c r="T3855" t="str">
        <f t="shared" si="364"/>
        <v>plays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12">
        <f t="shared" si="361"/>
        <v>42103.67659722222</v>
      </c>
      <c r="Q3856" s="12">
        <f t="shared" si="365"/>
        <v>42133.67659722222</v>
      </c>
      <c r="R3856" s="11">
        <f t="shared" si="362"/>
        <v>89.4</v>
      </c>
      <c r="S3856" t="str">
        <f t="shared" si="363"/>
        <v>theater</v>
      </c>
      <c r="T3856" t="str">
        <f t="shared" si="364"/>
        <v>plays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12">
        <f t="shared" si="361"/>
        <v>42059.762395833335</v>
      </c>
      <c r="Q3857" s="12">
        <f t="shared" si="365"/>
        <v>42089.720729166664</v>
      </c>
      <c r="R3857" s="11">
        <f t="shared" si="362"/>
        <v>25</v>
      </c>
      <c r="S3857" t="str">
        <f t="shared" si="363"/>
        <v>theater</v>
      </c>
      <c r="T3857" t="str">
        <f t="shared" si="364"/>
        <v>plays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12">
        <f t="shared" si="361"/>
        <v>42041.534756944442</v>
      </c>
      <c r="Q3858" s="12">
        <f t="shared" si="365"/>
        <v>42071.493090277778</v>
      </c>
      <c r="R3858" s="11">
        <f t="shared" si="362"/>
        <v>1</v>
      </c>
      <c r="S3858" t="str">
        <f t="shared" si="363"/>
        <v>theater</v>
      </c>
      <c r="T3858" t="str">
        <f t="shared" si="364"/>
        <v>plays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12">
        <f t="shared" si="361"/>
        <v>41829.528819444444</v>
      </c>
      <c r="Q3859" s="12">
        <f t="shared" si="365"/>
        <v>41852.508333333331</v>
      </c>
      <c r="R3859" s="11">
        <f t="shared" si="362"/>
        <v>65</v>
      </c>
      <c r="S3859" t="str">
        <f t="shared" si="363"/>
        <v>theater</v>
      </c>
      <c r="T3859" t="str">
        <f t="shared" si="364"/>
        <v>plays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12">
        <f t="shared" si="361"/>
        <v>42128.222731481481</v>
      </c>
      <c r="Q3860" s="12">
        <f t="shared" si="365"/>
        <v>42146.666666666664</v>
      </c>
      <c r="R3860" s="11">
        <f t="shared" si="362"/>
        <v>10</v>
      </c>
      <c r="S3860" t="str">
        <f t="shared" si="363"/>
        <v>theater</v>
      </c>
      <c r="T3860" t="str">
        <f t="shared" si="364"/>
        <v>plays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12">
        <f t="shared" si="361"/>
        <v>41789.685266203705</v>
      </c>
      <c r="Q3861" s="12">
        <f t="shared" si="365"/>
        <v>41815.666666666664</v>
      </c>
      <c r="R3861" s="11">
        <f t="shared" si="362"/>
        <v>1</v>
      </c>
      <c r="S3861" t="str">
        <f t="shared" si="363"/>
        <v>theater</v>
      </c>
      <c r="T3861" t="str">
        <f t="shared" si="364"/>
        <v>plays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12">
        <f t="shared" si="361"/>
        <v>41833.452662037031</v>
      </c>
      <c r="Q3862" s="12">
        <f t="shared" si="365"/>
        <v>41863.452662037031</v>
      </c>
      <c r="R3862" s="11">
        <f t="shared" si="362"/>
        <v>81.538461538461533</v>
      </c>
      <c r="S3862" t="str">
        <f t="shared" si="363"/>
        <v>theater</v>
      </c>
      <c r="T3862" t="str">
        <f t="shared" si="364"/>
        <v>plays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12">
        <f t="shared" si="361"/>
        <v>41914.381678240738</v>
      </c>
      <c r="Q3863" s="12">
        <f t="shared" si="365"/>
        <v>41955.699305555558</v>
      </c>
      <c r="R3863" s="11">
        <f t="shared" si="362"/>
        <v>100</v>
      </c>
      <c r="S3863" t="str">
        <f t="shared" si="363"/>
        <v>theater</v>
      </c>
      <c r="T3863" t="str">
        <f t="shared" si="364"/>
        <v>plays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12">
        <f t="shared" si="361"/>
        <v>42611.052731481475</v>
      </c>
      <c r="Q3864" s="12">
        <f t="shared" si="365"/>
        <v>42625.499305555553</v>
      </c>
      <c r="R3864" s="11">
        <f t="shared" si="362"/>
        <v>1</v>
      </c>
      <c r="S3864" t="str">
        <f t="shared" si="363"/>
        <v>theater</v>
      </c>
      <c r="T3864" t="str">
        <f t="shared" si="364"/>
        <v>plays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12">
        <f t="shared" si="361"/>
        <v>42253.424826388888</v>
      </c>
      <c r="Q3865" s="12">
        <f t="shared" si="365"/>
        <v>42313.466493055552</v>
      </c>
      <c r="R3865" s="11">
        <f t="shared" si="362"/>
        <v>0</v>
      </c>
      <c r="S3865" t="str">
        <f t="shared" si="363"/>
        <v>theater</v>
      </c>
      <c r="T3865" t="str">
        <f t="shared" si="364"/>
        <v>plays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12">
        <f t="shared" si="361"/>
        <v>42295.683495370373</v>
      </c>
      <c r="Q3866" s="12">
        <f t="shared" si="365"/>
        <v>42325.72516203703</v>
      </c>
      <c r="R3866" s="11">
        <f t="shared" si="362"/>
        <v>20</v>
      </c>
      <c r="S3866" t="str">
        <f t="shared" si="363"/>
        <v>theater</v>
      </c>
      <c r="T3866" t="str">
        <f t="shared" si="364"/>
        <v>plays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12">
        <f t="shared" si="361"/>
        <v>41841.44326388889</v>
      </c>
      <c r="Q3867" s="12">
        <f t="shared" si="365"/>
        <v>41881.020833333328</v>
      </c>
      <c r="R3867" s="11">
        <f t="shared" si="362"/>
        <v>46.428571428571431</v>
      </c>
      <c r="S3867" t="str">
        <f t="shared" si="363"/>
        <v>theater</v>
      </c>
      <c r="T3867" t="str">
        <f t="shared" si="364"/>
        <v>plays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12">
        <f t="shared" si="361"/>
        <v>42402.738668981481</v>
      </c>
      <c r="Q3868" s="12">
        <f t="shared" si="365"/>
        <v>42451.936805555553</v>
      </c>
      <c r="R3868" s="11">
        <f t="shared" si="362"/>
        <v>5.5</v>
      </c>
      <c r="S3868" t="str">
        <f t="shared" si="363"/>
        <v>theater</v>
      </c>
      <c r="T3868" t="str">
        <f t="shared" si="364"/>
        <v>plays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12">
        <f t="shared" si="361"/>
        <v>42509.605775462966</v>
      </c>
      <c r="Q3869" s="12">
        <f t="shared" si="365"/>
        <v>42539.605775462966</v>
      </c>
      <c r="R3869" s="11">
        <f t="shared" si="362"/>
        <v>50.2</v>
      </c>
      <c r="S3869" t="str">
        <f t="shared" si="363"/>
        <v>theater</v>
      </c>
      <c r="T3869" t="str">
        <f t="shared" si="364"/>
        <v>plays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12">
        <f t="shared" si="361"/>
        <v>41865.451446759253</v>
      </c>
      <c r="Q3870" s="12">
        <f t="shared" si="365"/>
        <v>41890.451446759253</v>
      </c>
      <c r="R3870" s="11">
        <f t="shared" si="362"/>
        <v>10</v>
      </c>
      <c r="S3870" t="str">
        <f t="shared" si="363"/>
        <v>theater</v>
      </c>
      <c r="T3870" t="str">
        <f t="shared" si="364"/>
        <v>musical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12">
        <f t="shared" si="361"/>
        <v>42047.516111111108</v>
      </c>
      <c r="Q3871" s="12">
        <f t="shared" si="365"/>
        <v>42076.924305555549</v>
      </c>
      <c r="R3871" s="11">
        <f t="shared" si="362"/>
        <v>30.133333333333333</v>
      </c>
      <c r="S3871" t="str">
        <f t="shared" si="363"/>
        <v>theater</v>
      </c>
      <c r="T3871" t="str">
        <f t="shared" si="364"/>
        <v>musical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12">
        <f t="shared" si="361"/>
        <v>41792.963865740734</v>
      </c>
      <c r="Q3872" s="12">
        <f t="shared" si="365"/>
        <v>41822.963865740734</v>
      </c>
      <c r="R3872" s="11">
        <f t="shared" si="362"/>
        <v>150</v>
      </c>
      <c r="S3872" t="str">
        <f t="shared" si="363"/>
        <v>theater</v>
      </c>
      <c r="T3872" t="str">
        <f t="shared" si="364"/>
        <v>musical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12">
        <f t="shared" si="361"/>
        <v>42763.572337962956</v>
      </c>
      <c r="Q3873" s="12">
        <f t="shared" si="365"/>
        <v>42823.530671296299</v>
      </c>
      <c r="R3873" s="11">
        <f t="shared" si="362"/>
        <v>13.333333333333334</v>
      </c>
      <c r="S3873" t="str">
        <f t="shared" si="363"/>
        <v>theater</v>
      </c>
      <c r="T3873" t="str">
        <f t="shared" si="364"/>
        <v>musical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12">
        <f t="shared" si="361"/>
        <v>42179.9374537037</v>
      </c>
      <c r="Q3874" s="12">
        <f t="shared" si="365"/>
        <v>42229.9374537037</v>
      </c>
      <c r="R3874" s="11">
        <f t="shared" si="362"/>
        <v>0</v>
      </c>
      <c r="S3874" t="str">
        <f t="shared" si="363"/>
        <v>theater</v>
      </c>
      <c r="T3874" t="str">
        <f t="shared" si="364"/>
        <v>musical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12">
        <f t="shared" si="361"/>
        <v>42255.487673611111</v>
      </c>
      <c r="Q3875" s="12">
        <f t="shared" si="365"/>
        <v>42285.487673611111</v>
      </c>
      <c r="R3875" s="11">
        <f t="shared" si="362"/>
        <v>0</v>
      </c>
      <c r="S3875" t="str">
        <f t="shared" si="363"/>
        <v>theater</v>
      </c>
      <c r="T3875" t="str">
        <f t="shared" si="364"/>
        <v>musical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12">
        <f t="shared" si="361"/>
        <v>42006.808124999996</v>
      </c>
      <c r="Q3876" s="12">
        <f t="shared" si="365"/>
        <v>42027.833333333336</v>
      </c>
      <c r="R3876" s="11">
        <f t="shared" si="362"/>
        <v>0</v>
      </c>
      <c r="S3876" t="str">
        <f t="shared" si="363"/>
        <v>theater</v>
      </c>
      <c r="T3876" t="str">
        <f t="shared" si="364"/>
        <v>musical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12">
        <f t="shared" si="361"/>
        <v>42615.138483796291</v>
      </c>
      <c r="Q3877" s="12">
        <f t="shared" si="365"/>
        <v>42616.208333333336</v>
      </c>
      <c r="R3877" s="11">
        <f t="shared" si="362"/>
        <v>0</v>
      </c>
      <c r="S3877" t="str">
        <f t="shared" si="363"/>
        <v>theater</v>
      </c>
      <c r="T3877" t="str">
        <f t="shared" si="364"/>
        <v>musical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12">
        <f t="shared" si="361"/>
        <v>42372.415833333333</v>
      </c>
      <c r="Q3878" s="12">
        <f t="shared" si="365"/>
        <v>42402.415833333333</v>
      </c>
      <c r="R3878" s="11">
        <f t="shared" si="362"/>
        <v>44.760869565217391</v>
      </c>
      <c r="S3878" t="str">
        <f t="shared" si="363"/>
        <v>theater</v>
      </c>
      <c r="T3878" t="str">
        <f t="shared" si="364"/>
        <v>musical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12">
        <f t="shared" si="361"/>
        <v>42682.469351851854</v>
      </c>
      <c r="Q3879" s="12">
        <f t="shared" si="365"/>
        <v>42712.469351851854</v>
      </c>
      <c r="R3879" s="11">
        <f t="shared" si="362"/>
        <v>88.642857142857139</v>
      </c>
      <c r="S3879" t="str">
        <f t="shared" si="363"/>
        <v>theater</v>
      </c>
      <c r="T3879" t="str">
        <f t="shared" si="364"/>
        <v>musical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12">
        <f t="shared" si="361"/>
        <v>42154.610486111109</v>
      </c>
      <c r="Q3880" s="12">
        <f t="shared" si="365"/>
        <v>42184.957638888889</v>
      </c>
      <c r="R3880" s="11">
        <f t="shared" si="362"/>
        <v>10</v>
      </c>
      <c r="S3880" t="str">
        <f t="shared" si="363"/>
        <v>theater</v>
      </c>
      <c r="T3880" t="str">
        <f t="shared" si="364"/>
        <v>musical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12">
        <f t="shared" si="361"/>
        <v>41999.652731481481</v>
      </c>
      <c r="Q3881" s="12">
        <f t="shared" si="365"/>
        <v>42029.652731481481</v>
      </c>
      <c r="R3881" s="11">
        <f t="shared" si="362"/>
        <v>0</v>
      </c>
      <c r="S3881" t="str">
        <f t="shared" si="363"/>
        <v>theater</v>
      </c>
      <c r="T3881" t="str">
        <f t="shared" si="364"/>
        <v>musical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12">
        <f t="shared" si="361"/>
        <v>41815.606712962959</v>
      </c>
      <c r="Q3882" s="12">
        <f t="shared" si="365"/>
        <v>41850.75</v>
      </c>
      <c r="R3882" s="11">
        <f t="shared" si="362"/>
        <v>57.647058823529413</v>
      </c>
      <c r="S3882" t="str">
        <f t="shared" si="363"/>
        <v>theater</v>
      </c>
      <c r="T3882" t="str">
        <f t="shared" si="364"/>
        <v>musical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12">
        <f t="shared" si="361"/>
        <v>42755.810173611106</v>
      </c>
      <c r="Q3883" s="12">
        <f t="shared" si="365"/>
        <v>42785.810173611106</v>
      </c>
      <c r="R3883" s="11">
        <f t="shared" si="362"/>
        <v>25</v>
      </c>
      <c r="S3883" t="str">
        <f t="shared" si="363"/>
        <v>theater</v>
      </c>
      <c r="T3883" t="str">
        <f t="shared" si="364"/>
        <v>musical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12">
        <f t="shared" si="361"/>
        <v>42373.77511574074</v>
      </c>
      <c r="Q3884" s="12">
        <f t="shared" si="365"/>
        <v>42400.752083333333</v>
      </c>
      <c r="R3884" s="11">
        <f t="shared" si="362"/>
        <v>0</v>
      </c>
      <c r="S3884" t="str">
        <f t="shared" si="363"/>
        <v>theater</v>
      </c>
      <c r="T3884" t="str">
        <f t="shared" si="364"/>
        <v>musical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12">
        <f t="shared" si="361"/>
        <v>41854.394317129627</v>
      </c>
      <c r="Q3885" s="12">
        <f t="shared" si="365"/>
        <v>41884.394317129627</v>
      </c>
      <c r="R3885" s="11">
        <f t="shared" si="362"/>
        <v>0</v>
      </c>
      <c r="S3885" t="str">
        <f t="shared" si="363"/>
        <v>theater</v>
      </c>
      <c r="T3885" t="str">
        <f t="shared" si="364"/>
        <v>musical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12">
        <f t="shared" si="361"/>
        <v>42065.583240740736</v>
      </c>
      <c r="Q3886" s="12">
        <f t="shared" si="365"/>
        <v>42090.541574074072</v>
      </c>
      <c r="R3886" s="11">
        <f t="shared" si="362"/>
        <v>0</v>
      </c>
      <c r="S3886" t="str">
        <f t="shared" si="363"/>
        <v>theater</v>
      </c>
      <c r="T3886" t="str">
        <f t="shared" si="364"/>
        <v>musical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12">
        <f t="shared" si="361"/>
        <v>42469.742951388886</v>
      </c>
      <c r="Q3887" s="12">
        <f t="shared" si="365"/>
        <v>42499.742951388886</v>
      </c>
      <c r="R3887" s="11">
        <f t="shared" si="362"/>
        <v>0</v>
      </c>
      <c r="S3887" t="str">
        <f t="shared" si="363"/>
        <v>theater</v>
      </c>
      <c r="T3887" t="str">
        <f t="shared" si="364"/>
        <v>musical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12">
        <f t="shared" si="361"/>
        <v>41954.019699074073</v>
      </c>
      <c r="Q3888" s="12">
        <f t="shared" si="365"/>
        <v>41984.019699074073</v>
      </c>
      <c r="R3888" s="11">
        <f t="shared" si="362"/>
        <v>0</v>
      </c>
      <c r="S3888" t="str">
        <f t="shared" si="363"/>
        <v>theater</v>
      </c>
      <c r="T3888" t="str">
        <f t="shared" si="364"/>
        <v>musical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12">
        <f t="shared" si="361"/>
        <v>42079.649641203701</v>
      </c>
      <c r="Q3889" s="12">
        <f t="shared" si="365"/>
        <v>42125.708333333336</v>
      </c>
      <c r="R3889" s="11">
        <f t="shared" si="362"/>
        <v>17.5</v>
      </c>
      <c r="S3889" t="str">
        <f t="shared" si="363"/>
        <v>theater</v>
      </c>
      <c r="T3889" t="str">
        <f t="shared" si="364"/>
        <v>musical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12">
        <f t="shared" si="361"/>
        <v>42762.337476851848</v>
      </c>
      <c r="Q3890" s="12">
        <f t="shared" si="365"/>
        <v>42792.337476851848</v>
      </c>
      <c r="R3890" s="11">
        <f t="shared" si="362"/>
        <v>38.714285714285715</v>
      </c>
      <c r="S3890" t="str">
        <f t="shared" si="363"/>
        <v>theater</v>
      </c>
      <c r="T3890" t="str">
        <f t="shared" si="364"/>
        <v>plays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12">
        <f t="shared" si="361"/>
        <v>41976.796643518515</v>
      </c>
      <c r="Q3891" s="12">
        <f t="shared" si="365"/>
        <v>42008.768055555549</v>
      </c>
      <c r="R3891" s="11">
        <f t="shared" si="362"/>
        <v>13.111111111111111</v>
      </c>
      <c r="S3891" t="str">
        <f t="shared" si="363"/>
        <v>theater</v>
      </c>
      <c r="T3891" t="str">
        <f t="shared" si="364"/>
        <v>plays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12">
        <f t="shared" si="361"/>
        <v>42171.55027777778</v>
      </c>
      <c r="Q3892" s="12">
        <f t="shared" si="365"/>
        <v>42231.55027777778</v>
      </c>
      <c r="R3892" s="11">
        <f t="shared" si="362"/>
        <v>315.5</v>
      </c>
      <c r="S3892" t="str">
        <f t="shared" si="363"/>
        <v>theater</v>
      </c>
      <c r="T3892" t="str">
        <f t="shared" si="364"/>
        <v>plays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12">
        <f t="shared" si="361"/>
        <v>42055.924120370364</v>
      </c>
      <c r="Q3893" s="12">
        <f t="shared" si="365"/>
        <v>42085.999305555553</v>
      </c>
      <c r="R3893" s="11">
        <f t="shared" si="362"/>
        <v>37.142857142857146</v>
      </c>
      <c r="S3893" t="str">
        <f t="shared" si="363"/>
        <v>theater</v>
      </c>
      <c r="T3893" t="str">
        <f t="shared" si="364"/>
        <v>plays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12">
        <f t="shared" si="361"/>
        <v>41867.44394675926</v>
      </c>
      <c r="Q3894" s="12">
        <f t="shared" si="365"/>
        <v>41875.083333333328</v>
      </c>
      <c r="R3894" s="11">
        <f t="shared" si="362"/>
        <v>0</v>
      </c>
      <c r="S3894" t="str">
        <f t="shared" si="363"/>
        <v>theater</v>
      </c>
      <c r="T3894" t="str">
        <f t="shared" si="364"/>
        <v>plays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12">
        <f t="shared" si="361"/>
        <v>41779.449537037035</v>
      </c>
      <c r="Q3895" s="12">
        <f t="shared" si="365"/>
        <v>41821.041666666664</v>
      </c>
      <c r="R3895" s="11">
        <f t="shared" si="362"/>
        <v>128.27380952380952</v>
      </c>
      <c r="S3895" t="str">
        <f t="shared" si="363"/>
        <v>theater</v>
      </c>
      <c r="T3895" t="str">
        <f t="shared" si="364"/>
        <v>plays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12">
        <f t="shared" si="361"/>
        <v>42679.750138888885</v>
      </c>
      <c r="Q3896" s="12">
        <f t="shared" si="365"/>
        <v>42709.999305555553</v>
      </c>
      <c r="R3896" s="11">
        <f t="shared" si="362"/>
        <v>47.272727272727273</v>
      </c>
      <c r="S3896" t="str">
        <f t="shared" si="363"/>
        <v>theater</v>
      </c>
      <c r="T3896" t="str">
        <f t="shared" si="364"/>
        <v>plays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12">
        <f t="shared" si="361"/>
        <v>42032.041875000003</v>
      </c>
      <c r="Q3897" s="12">
        <f t="shared" si="365"/>
        <v>42063.041875000003</v>
      </c>
      <c r="R3897" s="11">
        <f t="shared" si="362"/>
        <v>50</v>
      </c>
      <c r="S3897" t="str">
        <f t="shared" si="363"/>
        <v>theater</v>
      </c>
      <c r="T3897" t="str">
        <f t="shared" si="364"/>
        <v>plays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12">
        <f t="shared" si="361"/>
        <v>41792.983541666668</v>
      </c>
      <c r="Q3898" s="12">
        <f t="shared" si="365"/>
        <v>41806.983541666668</v>
      </c>
      <c r="R3898" s="11">
        <f t="shared" si="362"/>
        <v>42.5</v>
      </c>
      <c r="S3898" t="str">
        <f t="shared" si="363"/>
        <v>theater</v>
      </c>
      <c r="T3898" t="str">
        <f t="shared" si="364"/>
        <v>plays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12">
        <f t="shared" si="361"/>
        <v>41982.665312499994</v>
      </c>
      <c r="Q3899" s="12">
        <f t="shared" si="365"/>
        <v>42012.665312499994</v>
      </c>
      <c r="R3899" s="11">
        <f t="shared" si="362"/>
        <v>44</v>
      </c>
      <c r="S3899" t="str">
        <f t="shared" si="363"/>
        <v>theater</v>
      </c>
      <c r="T3899" t="str">
        <f t="shared" si="364"/>
        <v>plays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12">
        <f t="shared" si="361"/>
        <v>42193.273958333331</v>
      </c>
      <c r="Q3900" s="12">
        <f t="shared" si="365"/>
        <v>42233.458333333336</v>
      </c>
      <c r="R3900" s="11">
        <f t="shared" si="362"/>
        <v>50.875</v>
      </c>
      <c r="S3900" t="str">
        <f t="shared" si="363"/>
        <v>theater</v>
      </c>
      <c r="T3900" t="str">
        <f t="shared" si="364"/>
        <v>plays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12">
        <f t="shared" si="361"/>
        <v>41843.566678240735</v>
      </c>
      <c r="Q3901" s="12">
        <f t="shared" si="365"/>
        <v>41863.566678240735</v>
      </c>
      <c r="R3901" s="11">
        <f t="shared" si="362"/>
        <v>62.5</v>
      </c>
      <c r="S3901" t="str">
        <f t="shared" si="363"/>
        <v>theater</v>
      </c>
      <c r="T3901" t="str">
        <f t="shared" si="364"/>
        <v>plays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12">
        <f t="shared" si="361"/>
        <v>42135.884155092594</v>
      </c>
      <c r="Q3902" s="12">
        <f t="shared" si="365"/>
        <v>42165.884155092594</v>
      </c>
      <c r="R3902" s="11">
        <f t="shared" si="362"/>
        <v>27</v>
      </c>
      <c r="S3902" t="str">
        <f t="shared" si="363"/>
        <v>theater</v>
      </c>
      <c r="T3902" t="str">
        <f t="shared" si="364"/>
        <v>plays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12">
        <f t="shared" si="361"/>
        <v>42317.618043981485</v>
      </c>
      <c r="Q3903" s="12">
        <f t="shared" si="365"/>
        <v>42357.618043981485</v>
      </c>
      <c r="R3903" s="11">
        <f t="shared" si="362"/>
        <v>25</v>
      </c>
      <c r="S3903" t="str">
        <f t="shared" si="363"/>
        <v>theater</v>
      </c>
      <c r="T3903" t="str">
        <f t="shared" si="364"/>
        <v>plays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12">
        <f t="shared" si="361"/>
        <v>42663.259745370371</v>
      </c>
      <c r="Q3904" s="12">
        <f t="shared" si="365"/>
        <v>42688.301412037035</v>
      </c>
      <c r="R3904" s="11">
        <f t="shared" si="362"/>
        <v>47.258064516129032</v>
      </c>
      <c r="S3904" t="str">
        <f t="shared" si="363"/>
        <v>theater</v>
      </c>
      <c r="T3904" t="str">
        <f t="shared" si="364"/>
        <v>plays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12">
        <f t="shared" si="361"/>
        <v>42185.802835648145</v>
      </c>
      <c r="Q3905" s="12">
        <f t="shared" si="365"/>
        <v>42230.609722222223</v>
      </c>
      <c r="R3905" s="11">
        <f t="shared" si="362"/>
        <v>0</v>
      </c>
      <c r="S3905" t="str">
        <f t="shared" si="363"/>
        <v>theater</v>
      </c>
      <c r="T3905" t="str">
        <f t="shared" si="364"/>
        <v>plays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12">
        <f t="shared" si="361"/>
        <v>42095.020833333336</v>
      </c>
      <c r="Q3906" s="12">
        <f t="shared" si="365"/>
        <v>42109.00277777778</v>
      </c>
      <c r="R3906" s="11">
        <f t="shared" si="362"/>
        <v>1.5</v>
      </c>
      <c r="S3906" t="str">
        <f t="shared" si="363"/>
        <v>theater</v>
      </c>
      <c r="T3906" t="str">
        <f t="shared" si="364"/>
        <v>plays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((E3907/D3907)*100)</f>
        <v>11.533333333333333</v>
      </c>
      <c r="P3907" s="12">
        <f t="shared" ref="P3907:P3970" si="367">(((J3907/60)/60)/24)+DATE(1970,1,1)+(-5/24)</f>
        <v>42124.415543981479</v>
      </c>
      <c r="Q3907" s="12">
        <f t="shared" si="365"/>
        <v>42166.749999999993</v>
      </c>
      <c r="R3907" s="11">
        <f t="shared" ref="R3907:R3970" si="368">IFERROR(E3907/L3907,0)</f>
        <v>24.714285714285715</v>
      </c>
      <c r="S3907" t="str">
        <f t="shared" ref="S3907:S3970" si="369">LEFT(N3907, SEARCH("/",N3907,1)-1)</f>
        <v>theater</v>
      </c>
      <c r="T3907" t="str">
        <f t="shared" ref="T3907:T3970" si="370">RIGHT(N3907,LEN(N3907)-SEARCH("/",N3907))</f>
        <v>plays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12">
        <f t="shared" si="367"/>
        <v>42143.709409722222</v>
      </c>
      <c r="Q3908" s="12">
        <f t="shared" ref="Q3908:Q3971" si="371">(((I3908/60)/60)/24)+DATE(1970,1,1)+(-5/24)</f>
        <v>42181.350694444445</v>
      </c>
      <c r="R3908" s="11">
        <f t="shared" si="368"/>
        <v>63.125</v>
      </c>
      <c r="S3908" t="str">
        <f t="shared" si="369"/>
        <v>theater</v>
      </c>
      <c r="T3908" t="str">
        <f t="shared" si="370"/>
        <v>plays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12">
        <f t="shared" si="367"/>
        <v>41906.611180555556</v>
      </c>
      <c r="Q3909" s="12">
        <f t="shared" si="371"/>
        <v>41938.630555555552</v>
      </c>
      <c r="R3909" s="11">
        <f t="shared" si="368"/>
        <v>38.25</v>
      </c>
      <c r="S3909" t="str">
        <f t="shared" si="369"/>
        <v>theater</v>
      </c>
      <c r="T3909" t="str">
        <f t="shared" si="370"/>
        <v>plays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12">
        <f t="shared" si="367"/>
        <v>41833.927037037036</v>
      </c>
      <c r="Q3910" s="12">
        <f t="shared" si="371"/>
        <v>41848.927037037036</v>
      </c>
      <c r="R3910" s="11">
        <f t="shared" si="368"/>
        <v>16.25</v>
      </c>
      <c r="S3910" t="str">
        <f t="shared" si="369"/>
        <v>theater</v>
      </c>
      <c r="T3910" t="str">
        <f t="shared" si="370"/>
        <v>plays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12">
        <f t="shared" si="367"/>
        <v>41863.150949074072</v>
      </c>
      <c r="Q3911" s="12">
        <f t="shared" si="371"/>
        <v>41893.150949074072</v>
      </c>
      <c r="R3911" s="11">
        <f t="shared" si="368"/>
        <v>33.75</v>
      </c>
      <c r="S3911" t="str">
        <f t="shared" si="369"/>
        <v>theater</v>
      </c>
      <c r="T3911" t="str">
        <f t="shared" si="370"/>
        <v>plays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12">
        <f t="shared" si="367"/>
        <v>42224.548576388886</v>
      </c>
      <c r="Q3912" s="12">
        <f t="shared" si="371"/>
        <v>42254.548576388886</v>
      </c>
      <c r="R3912" s="11">
        <f t="shared" si="368"/>
        <v>61.666666666666664</v>
      </c>
      <c r="S3912" t="str">
        <f t="shared" si="369"/>
        <v>theater</v>
      </c>
      <c r="T3912" t="str">
        <f t="shared" si="370"/>
        <v>plays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12">
        <f t="shared" si="367"/>
        <v>41939.603900462964</v>
      </c>
      <c r="Q3913" s="12">
        <f t="shared" si="371"/>
        <v>41969.645567129628</v>
      </c>
      <c r="R3913" s="11">
        <f t="shared" si="368"/>
        <v>83.138888888888886</v>
      </c>
      <c r="S3913" t="str">
        <f t="shared" si="369"/>
        <v>theater</v>
      </c>
      <c r="T3913" t="str">
        <f t="shared" si="370"/>
        <v>plays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12">
        <f t="shared" si="367"/>
        <v>42059.061689814807</v>
      </c>
      <c r="Q3914" s="12">
        <f t="shared" si="371"/>
        <v>42118.982638888883</v>
      </c>
      <c r="R3914" s="11">
        <f t="shared" si="368"/>
        <v>1</v>
      </c>
      <c r="S3914" t="str">
        <f t="shared" si="369"/>
        <v>theater</v>
      </c>
      <c r="T3914" t="str">
        <f t="shared" si="370"/>
        <v>plays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12">
        <f t="shared" si="367"/>
        <v>42308.002881944441</v>
      </c>
      <c r="Q3915" s="12">
        <f t="shared" si="371"/>
        <v>42338.044548611106</v>
      </c>
      <c r="R3915" s="11">
        <f t="shared" si="368"/>
        <v>142.85714285714286</v>
      </c>
      <c r="S3915" t="str">
        <f t="shared" si="369"/>
        <v>theater</v>
      </c>
      <c r="T3915" t="str">
        <f t="shared" si="370"/>
        <v>plays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12">
        <f t="shared" si="367"/>
        <v>42114.610601851848</v>
      </c>
      <c r="Q3916" s="12">
        <f t="shared" si="371"/>
        <v>42134.749305555553</v>
      </c>
      <c r="R3916" s="11">
        <f t="shared" si="368"/>
        <v>33.666666666666664</v>
      </c>
      <c r="S3916" t="str">
        <f t="shared" si="369"/>
        <v>theater</v>
      </c>
      <c r="T3916" t="str">
        <f t="shared" si="370"/>
        <v>plays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12">
        <f t="shared" si="367"/>
        <v>42492.776724537034</v>
      </c>
      <c r="Q3917" s="12">
        <f t="shared" si="371"/>
        <v>42522.776724537034</v>
      </c>
      <c r="R3917" s="11">
        <f t="shared" si="368"/>
        <v>5</v>
      </c>
      <c r="S3917" t="str">
        <f t="shared" si="369"/>
        <v>theater</v>
      </c>
      <c r="T3917" t="str">
        <f t="shared" si="370"/>
        <v>plays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12">
        <f t="shared" si="367"/>
        <v>42494.263333333329</v>
      </c>
      <c r="Q3918" s="12">
        <f t="shared" si="371"/>
        <v>42524.263333333329</v>
      </c>
      <c r="R3918" s="11">
        <f t="shared" si="368"/>
        <v>0</v>
      </c>
      <c r="S3918" t="str">
        <f t="shared" si="369"/>
        <v>theater</v>
      </c>
      <c r="T3918" t="str">
        <f t="shared" si="370"/>
        <v>plays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12">
        <f t="shared" si="367"/>
        <v>41863.318993055553</v>
      </c>
      <c r="Q3919" s="12">
        <f t="shared" si="371"/>
        <v>41893.318993055553</v>
      </c>
      <c r="R3919" s="11">
        <f t="shared" si="368"/>
        <v>10</v>
      </c>
      <c r="S3919" t="str">
        <f t="shared" si="369"/>
        <v>theater</v>
      </c>
      <c r="T3919" t="str">
        <f t="shared" si="370"/>
        <v>plays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12">
        <f t="shared" si="367"/>
        <v>41843.456284722219</v>
      </c>
      <c r="Q3920" s="12">
        <f t="shared" si="371"/>
        <v>41855.458333333328</v>
      </c>
      <c r="R3920" s="11">
        <f t="shared" si="368"/>
        <v>40</v>
      </c>
      <c r="S3920" t="str">
        <f t="shared" si="369"/>
        <v>theater</v>
      </c>
      <c r="T3920" t="str">
        <f t="shared" si="370"/>
        <v>plays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12">
        <f t="shared" si="367"/>
        <v>42358.476539351854</v>
      </c>
      <c r="Q3921" s="12">
        <f t="shared" si="371"/>
        <v>42386.791666666664</v>
      </c>
      <c r="R3921" s="11">
        <f t="shared" si="368"/>
        <v>30</v>
      </c>
      <c r="S3921" t="str">
        <f t="shared" si="369"/>
        <v>theater</v>
      </c>
      <c r="T3921" t="str">
        <f t="shared" si="370"/>
        <v>plays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12">
        <f t="shared" si="367"/>
        <v>42657.178935185184</v>
      </c>
      <c r="Q3922" s="12">
        <f t="shared" si="371"/>
        <v>42687.220601851855</v>
      </c>
      <c r="R3922" s="11">
        <f t="shared" si="368"/>
        <v>45</v>
      </c>
      <c r="S3922" t="str">
        <f t="shared" si="369"/>
        <v>theater</v>
      </c>
      <c r="T3922" t="str">
        <f t="shared" si="370"/>
        <v>plays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12">
        <f t="shared" si="367"/>
        <v>41926.333969907406</v>
      </c>
      <c r="Q3923" s="12">
        <f t="shared" si="371"/>
        <v>41938.541666666664</v>
      </c>
      <c r="R3923" s="11">
        <f t="shared" si="368"/>
        <v>0</v>
      </c>
      <c r="S3923" t="str">
        <f t="shared" si="369"/>
        <v>theater</v>
      </c>
      <c r="T3923" t="str">
        <f t="shared" si="370"/>
        <v>plays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12">
        <f t="shared" si="367"/>
        <v>42020.560300925928</v>
      </c>
      <c r="Q3924" s="12">
        <f t="shared" si="371"/>
        <v>42065.749999999993</v>
      </c>
      <c r="R3924" s="11">
        <f t="shared" si="368"/>
        <v>10.166666666666666</v>
      </c>
      <c r="S3924" t="str">
        <f t="shared" si="369"/>
        <v>theater</v>
      </c>
      <c r="T3924" t="str">
        <f t="shared" si="370"/>
        <v>plays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12">
        <f t="shared" si="367"/>
        <v>42075.771655092591</v>
      </c>
      <c r="Q3925" s="12">
        <f t="shared" si="371"/>
        <v>42103.771655092591</v>
      </c>
      <c r="R3925" s="11">
        <f t="shared" si="368"/>
        <v>81.411764705882348</v>
      </c>
      <c r="S3925" t="str">
        <f t="shared" si="369"/>
        <v>theater</v>
      </c>
      <c r="T3925" t="str">
        <f t="shared" si="370"/>
        <v>plays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12">
        <f t="shared" si="367"/>
        <v>41786.751412037032</v>
      </c>
      <c r="Q3926" s="12">
        <f t="shared" si="371"/>
        <v>41816.751412037032</v>
      </c>
      <c r="R3926" s="11">
        <f t="shared" si="368"/>
        <v>57.25</v>
      </c>
      <c r="S3926" t="str">
        <f t="shared" si="369"/>
        <v>theater</v>
      </c>
      <c r="T3926" t="str">
        <f t="shared" si="370"/>
        <v>plays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12">
        <f t="shared" si="367"/>
        <v>41820.662488425922</v>
      </c>
      <c r="Q3927" s="12">
        <f t="shared" si="371"/>
        <v>41850.662488425922</v>
      </c>
      <c r="R3927" s="11">
        <f t="shared" si="368"/>
        <v>5</v>
      </c>
      <c r="S3927" t="str">
        <f t="shared" si="369"/>
        <v>theater</v>
      </c>
      <c r="T3927" t="str">
        <f t="shared" si="370"/>
        <v>plays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12">
        <f t="shared" si="367"/>
        <v>41969.876712962963</v>
      </c>
      <c r="Q3928" s="12">
        <f t="shared" si="371"/>
        <v>41999.876712962963</v>
      </c>
      <c r="R3928" s="11">
        <f t="shared" si="368"/>
        <v>15</v>
      </c>
      <c r="S3928" t="str">
        <f t="shared" si="369"/>
        <v>theater</v>
      </c>
      <c r="T3928" t="str">
        <f t="shared" si="370"/>
        <v>plays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12">
        <f t="shared" si="367"/>
        <v>41830.059074074074</v>
      </c>
      <c r="Q3929" s="12">
        <f t="shared" si="371"/>
        <v>41860.059074074074</v>
      </c>
      <c r="R3929" s="11">
        <f t="shared" si="368"/>
        <v>12.5</v>
      </c>
      <c r="S3929" t="str">
        <f t="shared" si="369"/>
        <v>theater</v>
      </c>
      <c r="T3929" t="str">
        <f t="shared" si="370"/>
        <v>plays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12">
        <f t="shared" si="367"/>
        <v>42265.474849537037</v>
      </c>
      <c r="Q3930" s="12">
        <f t="shared" si="371"/>
        <v>42292.999305555553</v>
      </c>
      <c r="R3930" s="11">
        <f t="shared" si="368"/>
        <v>93</v>
      </c>
      <c r="S3930" t="str">
        <f t="shared" si="369"/>
        <v>theater</v>
      </c>
      <c r="T3930" t="str">
        <f t="shared" si="370"/>
        <v>plays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12">
        <f t="shared" si="367"/>
        <v>42601.618807870364</v>
      </c>
      <c r="Q3931" s="12">
        <f t="shared" si="371"/>
        <v>42631.618807870364</v>
      </c>
      <c r="R3931" s="11">
        <f t="shared" si="368"/>
        <v>32.357142857142854</v>
      </c>
      <c r="S3931" t="str">
        <f t="shared" si="369"/>
        <v>theater</v>
      </c>
      <c r="T3931" t="str">
        <f t="shared" si="370"/>
        <v>plays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12">
        <f t="shared" si="367"/>
        <v>42433.13041666666</v>
      </c>
      <c r="Q3932" s="12">
        <f t="shared" si="371"/>
        <v>42461.041666666664</v>
      </c>
      <c r="R3932" s="11">
        <f t="shared" si="368"/>
        <v>0</v>
      </c>
      <c r="S3932" t="str">
        <f t="shared" si="369"/>
        <v>theater</v>
      </c>
      <c r="T3932" t="str">
        <f t="shared" si="370"/>
        <v>plays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12">
        <f t="shared" si="367"/>
        <v>42227.943368055552</v>
      </c>
      <c r="Q3933" s="12">
        <f t="shared" si="371"/>
        <v>42252.943368055552</v>
      </c>
      <c r="R3933" s="11">
        <f t="shared" si="368"/>
        <v>0</v>
      </c>
      <c r="S3933" t="str">
        <f t="shared" si="369"/>
        <v>theater</v>
      </c>
      <c r="T3933" t="str">
        <f t="shared" si="370"/>
        <v>plays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12">
        <f t="shared" si="367"/>
        <v>42414.960231481477</v>
      </c>
      <c r="Q3934" s="12">
        <f t="shared" si="371"/>
        <v>42444.918564814812</v>
      </c>
      <c r="R3934" s="11">
        <f t="shared" si="368"/>
        <v>1</v>
      </c>
      <c r="S3934" t="str">
        <f t="shared" si="369"/>
        <v>theater</v>
      </c>
      <c r="T3934" t="str">
        <f t="shared" si="370"/>
        <v>plays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12">
        <f t="shared" si="367"/>
        <v>42538.759976851848</v>
      </c>
      <c r="Q3935" s="12">
        <f t="shared" si="371"/>
        <v>42567.821527777771</v>
      </c>
      <c r="R3935" s="11">
        <f t="shared" si="368"/>
        <v>91.833333333333329</v>
      </c>
      <c r="S3935" t="str">
        <f t="shared" si="369"/>
        <v>theater</v>
      </c>
      <c r="T3935" t="str">
        <f t="shared" si="370"/>
        <v>plays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12">
        <f t="shared" si="367"/>
        <v>42233.463414351849</v>
      </c>
      <c r="Q3936" s="12">
        <f t="shared" si="371"/>
        <v>42278.333333333336</v>
      </c>
      <c r="R3936" s="11">
        <f t="shared" si="368"/>
        <v>45.833333333333336</v>
      </c>
      <c r="S3936" t="str">
        <f t="shared" si="369"/>
        <v>theater</v>
      </c>
      <c r="T3936" t="str">
        <f t="shared" si="370"/>
        <v>plays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12">
        <f t="shared" si="367"/>
        <v>42221.448449074065</v>
      </c>
      <c r="Q3937" s="12">
        <f t="shared" si="371"/>
        <v>42281.448449074065</v>
      </c>
      <c r="R3937" s="11">
        <f t="shared" si="368"/>
        <v>57.173913043478258</v>
      </c>
      <c r="S3937" t="str">
        <f t="shared" si="369"/>
        <v>theater</v>
      </c>
      <c r="T3937" t="str">
        <f t="shared" si="370"/>
        <v>plays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12">
        <f t="shared" si="367"/>
        <v>42675.054629629631</v>
      </c>
      <c r="Q3938" s="12">
        <f t="shared" si="371"/>
        <v>42705.096296296295</v>
      </c>
      <c r="R3938" s="11">
        <f t="shared" si="368"/>
        <v>0</v>
      </c>
      <c r="S3938" t="str">
        <f t="shared" si="369"/>
        <v>theater</v>
      </c>
      <c r="T3938" t="str">
        <f t="shared" si="370"/>
        <v>plays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12">
        <f t="shared" si="367"/>
        <v>42534.423148148147</v>
      </c>
      <c r="Q3939" s="12">
        <f t="shared" si="371"/>
        <v>42562.423148148147</v>
      </c>
      <c r="R3939" s="11">
        <f t="shared" si="368"/>
        <v>248.5</v>
      </c>
      <c r="S3939" t="str">
        <f t="shared" si="369"/>
        <v>theater</v>
      </c>
      <c r="T3939" t="str">
        <f t="shared" si="370"/>
        <v>plays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12">
        <f t="shared" si="367"/>
        <v>42151.697384259263</v>
      </c>
      <c r="Q3940" s="12">
        <f t="shared" si="371"/>
        <v>42182.697384259263</v>
      </c>
      <c r="R3940" s="11">
        <f t="shared" si="368"/>
        <v>79.400000000000006</v>
      </c>
      <c r="S3940" t="str">
        <f t="shared" si="369"/>
        <v>theater</v>
      </c>
      <c r="T3940" t="str">
        <f t="shared" si="370"/>
        <v>plays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12">
        <f t="shared" si="367"/>
        <v>41915.191886574074</v>
      </c>
      <c r="Q3941" s="12">
        <f t="shared" si="371"/>
        <v>41918.979166666664</v>
      </c>
      <c r="R3941" s="11">
        <f t="shared" si="368"/>
        <v>5</v>
      </c>
      <c r="S3941" t="str">
        <f t="shared" si="369"/>
        <v>theater</v>
      </c>
      <c r="T3941" t="str">
        <f t="shared" si="370"/>
        <v>plays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12">
        <f t="shared" si="367"/>
        <v>41961.284155092588</v>
      </c>
      <c r="Q3942" s="12">
        <f t="shared" si="371"/>
        <v>42006.284155092588</v>
      </c>
      <c r="R3942" s="11">
        <f t="shared" si="368"/>
        <v>5.5</v>
      </c>
      <c r="S3942" t="str">
        <f t="shared" si="369"/>
        <v>theater</v>
      </c>
      <c r="T3942" t="str">
        <f t="shared" si="370"/>
        <v>plays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12">
        <f t="shared" si="367"/>
        <v>41940.378900462958</v>
      </c>
      <c r="Q3943" s="12">
        <f t="shared" si="371"/>
        <v>41967.833333333336</v>
      </c>
      <c r="R3943" s="11">
        <f t="shared" si="368"/>
        <v>25</v>
      </c>
      <c r="S3943" t="str">
        <f t="shared" si="369"/>
        <v>theater</v>
      </c>
      <c r="T3943" t="str">
        <f t="shared" si="370"/>
        <v>plays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12">
        <f t="shared" si="367"/>
        <v>42111.695763888885</v>
      </c>
      <c r="Q3944" s="12">
        <f t="shared" si="371"/>
        <v>42171.695763888885</v>
      </c>
      <c r="R3944" s="11">
        <f t="shared" si="368"/>
        <v>0</v>
      </c>
      <c r="S3944" t="str">
        <f t="shared" si="369"/>
        <v>theater</v>
      </c>
      <c r="T3944" t="str">
        <f t="shared" si="370"/>
        <v>plays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12">
        <f t="shared" si="367"/>
        <v>42279.570231481477</v>
      </c>
      <c r="Q3945" s="12">
        <f t="shared" si="371"/>
        <v>42310.493055555555</v>
      </c>
      <c r="R3945" s="11">
        <f t="shared" si="368"/>
        <v>137.07692307692307</v>
      </c>
      <c r="S3945" t="str">
        <f t="shared" si="369"/>
        <v>theater</v>
      </c>
      <c r="T3945" t="str">
        <f t="shared" si="370"/>
        <v>plays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12">
        <f t="shared" si="367"/>
        <v>42213.454571759255</v>
      </c>
      <c r="Q3946" s="12">
        <f t="shared" si="371"/>
        <v>42243.454571759255</v>
      </c>
      <c r="R3946" s="11">
        <f t="shared" si="368"/>
        <v>0</v>
      </c>
      <c r="S3946" t="str">
        <f t="shared" si="369"/>
        <v>theater</v>
      </c>
      <c r="T3946" t="str">
        <f t="shared" si="370"/>
        <v>plays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12">
        <f t="shared" si="367"/>
        <v>42109.593379629623</v>
      </c>
      <c r="Q3947" s="12">
        <f t="shared" si="371"/>
        <v>42139.593379629623</v>
      </c>
      <c r="R3947" s="11">
        <f t="shared" si="368"/>
        <v>5</v>
      </c>
      <c r="S3947" t="str">
        <f t="shared" si="369"/>
        <v>theater</v>
      </c>
      <c r="T3947" t="str">
        <f t="shared" si="370"/>
        <v>plays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12">
        <f t="shared" si="367"/>
        <v>42031.625254629624</v>
      </c>
      <c r="Q3948" s="12">
        <f t="shared" si="371"/>
        <v>42063.124999999993</v>
      </c>
      <c r="R3948" s="11">
        <f t="shared" si="368"/>
        <v>39</v>
      </c>
      <c r="S3948" t="str">
        <f t="shared" si="369"/>
        <v>theater</v>
      </c>
      <c r="T3948" t="str">
        <f t="shared" si="370"/>
        <v>plays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12">
        <f t="shared" si="367"/>
        <v>42614.934537037036</v>
      </c>
      <c r="Q3949" s="12">
        <f t="shared" si="371"/>
        <v>42644.934537037036</v>
      </c>
      <c r="R3949" s="11">
        <f t="shared" si="368"/>
        <v>50.5</v>
      </c>
      <c r="S3949" t="str">
        <f t="shared" si="369"/>
        <v>theater</v>
      </c>
      <c r="T3949" t="str">
        <f t="shared" si="370"/>
        <v>plays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12">
        <f t="shared" si="367"/>
        <v>41829.117164351846</v>
      </c>
      <c r="Q3950" s="12">
        <f t="shared" si="371"/>
        <v>41889.117164351846</v>
      </c>
      <c r="R3950" s="11">
        <f t="shared" si="368"/>
        <v>0</v>
      </c>
      <c r="S3950" t="str">
        <f t="shared" si="369"/>
        <v>theater</v>
      </c>
      <c r="T3950" t="str">
        <f t="shared" si="370"/>
        <v>plays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12">
        <f t="shared" si="367"/>
        <v>42015.912280092591</v>
      </c>
      <c r="Q3951" s="12">
        <f t="shared" si="371"/>
        <v>42045.912280092591</v>
      </c>
      <c r="R3951" s="11">
        <f t="shared" si="368"/>
        <v>49.28125</v>
      </c>
      <c r="S3951" t="str">
        <f t="shared" si="369"/>
        <v>theater</v>
      </c>
      <c r="T3951" t="str">
        <f t="shared" si="370"/>
        <v>plays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12">
        <f t="shared" si="367"/>
        <v>42439.493981481479</v>
      </c>
      <c r="Q3952" s="12">
        <f t="shared" si="371"/>
        <v>42468.565972222219</v>
      </c>
      <c r="R3952" s="11">
        <f t="shared" si="368"/>
        <v>25</v>
      </c>
      <c r="S3952" t="str">
        <f t="shared" si="369"/>
        <v>theater</v>
      </c>
      <c r="T3952" t="str">
        <f t="shared" si="370"/>
        <v>plays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12">
        <f t="shared" si="367"/>
        <v>42433.617384259262</v>
      </c>
      <c r="Q3953" s="12">
        <f t="shared" si="371"/>
        <v>42493.57571759259</v>
      </c>
      <c r="R3953" s="11">
        <f t="shared" si="368"/>
        <v>1</v>
      </c>
      <c r="S3953" t="str">
        <f t="shared" si="369"/>
        <v>theater</v>
      </c>
      <c r="T3953" t="str">
        <f t="shared" si="370"/>
        <v>plays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12">
        <f t="shared" si="367"/>
        <v>42243.582060185181</v>
      </c>
      <c r="Q3954" s="12">
        <f t="shared" si="371"/>
        <v>42303.582060185181</v>
      </c>
      <c r="R3954" s="11">
        <f t="shared" si="368"/>
        <v>25</v>
      </c>
      <c r="S3954" t="str">
        <f t="shared" si="369"/>
        <v>theater</v>
      </c>
      <c r="T3954" t="str">
        <f t="shared" si="370"/>
        <v>plays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12">
        <f t="shared" si="367"/>
        <v>42549.840115740742</v>
      </c>
      <c r="Q3955" s="12">
        <f t="shared" si="371"/>
        <v>42580.770138888889</v>
      </c>
      <c r="R3955" s="11">
        <f t="shared" si="368"/>
        <v>0</v>
      </c>
      <c r="S3955" t="str">
        <f t="shared" si="369"/>
        <v>theater</v>
      </c>
      <c r="T3955" t="str">
        <f t="shared" si="370"/>
        <v>plays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12">
        <f t="shared" si="367"/>
        <v>41774.442870370367</v>
      </c>
      <c r="Q3956" s="12">
        <f t="shared" si="371"/>
        <v>41834.442870370367</v>
      </c>
      <c r="R3956" s="11">
        <f t="shared" si="368"/>
        <v>0</v>
      </c>
      <c r="S3956" t="str">
        <f t="shared" si="369"/>
        <v>theater</v>
      </c>
      <c r="T3956" t="str">
        <f t="shared" si="370"/>
        <v>plays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12">
        <f t="shared" si="367"/>
        <v>42306.640520833331</v>
      </c>
      <c r="Q3957" s="12">
        <f t="shared" si="371"/>
        <v>42336.682187499995</v>
      </c>
      <c r="R3957" s="11">
        <f t="shared" si="368"/>
        <v>53.125</v>
      </c>
      <c r="S3957" t="str">
        <f t="shared" si="369"/>
        <v>theater</v>
      </c>
      <c r="T3957" t="str">
        <f t="shared" si="370"/>
        <v>plays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12">
        <f t="shared" si="367"/>
        <v>42457.723692129628</v>
      </c>
      <c r="Q3958" s="12">
        <f t="shared" si="371"/>
        <v>42484.805555555555</v>
      </c>
      <c r="R3958" s="11">
        <f t="shared" si="368"/>
        <v>0</v>
      </c>
      <c r="S3958" t="str">
        <f t="shared" si="369"/>
        <v>theater</v>
      </c>
      <c r="T3958" t="str">
        <f t="shared" si="370"/>
        <v>plays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12">
        <f t="shared" si="367"/>
        <v>42513.767986111103</v>
      </c>
      <c r="Q3959" s="12">
        <f t="shared" si="371"/>
        <v>42559.767986111103</v>
      </c>
      <c r="R3959" s="11">
        <f t="shared" si="368"/>
        <v>7</v>
      </c>
      <c r="S3959" t="str">
        <f t="shared" si="369"/>
        <v>theater</v>
      </c>
      <c r="T3959" t="str">
        <f t="shared" si="370"/>
        <v>plays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12">
        <f t="shared" si="367"/>
        <v>41816.742037037038</v>
      </c>
      <c r="Q3960" s="12">
        <f t="shared" si="371"/>
        <v>41853.375</v>
      </c>
      <c r="R3960" s="11">
        <f t="shared" si="368"/>
        <v>40.0625</v>
      </c>
      <c r="S3960" t="str">
        <f t="shared" si="369"/>
        <v>theater</v>
      </c>
      <c r="T3960" t="str">
        <f t="shared" si="370"/>
        <v>plays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12">
        <f t="shared" si="367"/>
        <v>41880.580509259256</v>
      </c>
      <c r="Q3961" s="12">
        <f t="shared" si="371"/>
        <v>41910.580509259256</v>
      </c>
      <c r="R3961" s="11">
        <f t="shared" si="368"/>
        <v>24.333333333333332</v>
      </c>
      <c r="S3961" t="str">
        <f t="shared" si="369"/>
        <v>theater</v>
      </c>
      <c r="T3961" t="str">
        <f t="shared" si="370"/>
        <v>plays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12">
        <f t="shared" si="367"/>
        <v>42342.63722222222</v>
      </c>
      <c r="Q3962" s="12">
        <f t="shared" si="371"/>
        <v>42372.63722222222</v>
      </c>
      <c r="R3962" s="11">
        <f t="shared" si="368"/>
        <v>11.25</v>
      </c>
      <c r="S3962" t="str">
        <f t="shared" si="369"/>
        <v>theater</v>
      </c>
      <c r="T3962" t="str">
        <f t="shared" si="370"/>
        <v>plays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12">
        <f t="shared" si="367"/>
        <v>41745.682986111111</v>
      </c>
      <c r="Q3963" s="12">
        <f t="shared" si="371"/>
        <v>41767.682986111111</v>
      </c>
      <c r="R3963" s="11">
        <f t="shared" si="368"/>
        <v>10.5</v>
      </c>
      <c r="S3963" t="str">
        <f t="shared" si="369"/>
        <v>theater</v>
      </c>
      <c r="T3963" t="str">
        <f t="shared" si="370"/>
        <v>plays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12">
        <f t="shared" si="367"/>
        <v>42311.413124999999</v>
      </c>
      <c r="Q3964" s="12">
        <f t="shared" si="371"/>
        <v>42336.413124999999</v>
      </c>
      <c r="R3964" s="11">
        <f t="shared" si="368"/>
        <v>15</v>
      </c>
      <c r="S3964" t="str">
        <f t="shared" si="369"/>
        <v>theater</v>
      </c>
      <c r="T3964" t="str">
        <f t="shared" si="370"/>
        <v>plays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12">
        <f t="shared" si="367"/>
        <v>42295.945798611108</v>
      </c>
      <c r="Q3965" s="12">
        <f t="shared" si="371"/>
        <v>42325.987465277773</v>
      </c>
      <c r="R3965" s="11">
        <f t="shared" si="368"/>
        <v>0</v>
      </c>
      <c r="S3965" t="str">
        <f t="shared" si="369"/>
        <v>theater</v>
      </c>
      <c r="T3965" t="str">
        <f t="shared" si="370"/>
        <v>plays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12">
        <f t="shared" si="367"/>
        <v>42053.513726851852</v>
      </c>
      <c r="Q3966" s="12">
        <f t="shared" si="371"/>
        <v>42113.47206018518</v>
      </c>
      <c r="R3966" s="11">
        <f t="shared" si="368"/>
        <v>42</v>
      </c>
      <c r="S3966" t="str">
        <f t="shared" si="369"/>
        <v>theater</v>
      </c>
      <c r="T3966" t="str">
        <f t="shared" si="370"/>
        <v>plays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12">
        <f t="shared" si="367"/>
        <v>42414.027546296296</v>
      </c>
      <c r="Q3967" s="12">
        <f t="shared" si="371"/>
        <v>42473.985879629625</v>
      </c>
      <c r="R3967" s="11">
        <f t="shared" si="368"/>
        <v>71.25</v>
      </c>
      <c r="S3967" t="str">
        <f t="shared" si="369"/>
        <v>theater</v>
      </c>
      <c r="T3967" t="str">
        <f t="shared" si="370"/>
        <v>plays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12">
        <f t="shared" si="367"/>
        <v>41801.503217592588</v>
      </c>
      <c r="Q3968" s="12">
        <f t="shared" si="371"/>
        <v>41843.915972222218</v>
      </c>
      <c r="R3968" s="11">
        <f t="shared" si="368"/>
        <v>22.5</v>
      </c>
      <c r="S3968" t="str">
        <f t="shared" si="369"/>
        <v>theater</v>
      </c>
      <c r="T3968" t="str">
        <f t="shared" si="370"/>
        <v>plays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12">
        <f t="shared" si="367"/>
        <v>42770.082256944443</v>
      </c>
      <c r="Q3969" s="12">
        <f t="shared" si="371"/>
        <v>42800.082256944443</v>
      </c>
      <c r="R3969" s="11">
        <f t="shared" si="368"/>
        <v>41</v>
      </c>
      <c r="S3969" t="str">
        <f t="shared" si="369"/>
        <v>theater</v>
      </c>
      <c r="T3969" t="str">
        <f t="shared" si="370"/>
        <v>plays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12">
        <f t="shared" si="367"/>
        <v>42452.60732638889</v>
      </c>
      <c r="Q3970" s="12">
        <f t="shared" si="371"/>
        <v>42512.60732638889</v>
      </c>
      <c r="R3970" s="11">
        <f t="shared" si="368"/>
        <v>47.909090909090907</v>
      </c>
      <c r="S3970" t="str">
        <f t="shared" si="369"/>
        <v>theater</v>
      </c>
      <c r="T3970" t="str">
        <f t="shared" si="370"/>
        <v>plays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((E3971/D3971)*100)</f>
        <v>7.4690265486725664</v>
      </c>
      <c r="P3971" s="12">
        <f t="shared" ref="P3971:P4034" si="373">(((J3971/60)/60)/24)+DATE(1970,1,1)+(-5/24)</f>
        <v>42601.646365740737</v>
      </c>
      <c r="Q3971" s="12">
        <f t="shared" si="371"/>
        <v>42610.954861111109</v>
      </c>
      <c r="R3971" s="11">
        <f t="shared" ref="R3971:R4034" si="374">IFERROR(E3971/L3971,0)</f>
        <v>35.166666666666664</v>
      </c>
      <c r="S3971" t="str">
        <f t="shared" ref="S3971:S4034" si="375">LEFT(N3971, SEARCH("/",N3971,1)-1)</f>
        <v>theater</v>
      </c>
      <c r="T3971" t="str">
        <f t="shared" ref="T3971:T4034" si="376">RIGHT(N3971,LEN(N3971)-SEARCH("/",N3971))</f>
        <v>plays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12">
        <f t="shared" si="373"/>
        <v>42447.655219907399</v>
      </c>
      <c r="Q3972" s="12">
        <f t="shared" ref="Q3972:Q4035" si="377">(((I3972/60)/60)/24)+DATE(1970,1,1)+(-5/24)</f>
        <v>42477.655219907399</v>
      </c>
      <c r="R3972" s="11">
        <f t="shared" si="374"/>
        <v>5.5</v>
      </c>
      <c r="S3972" t="str">
        <f t="shared" si="375"/>
        <v>theater</v>
      </c>
      <c r="T3972" t="str">
        <f t="shared" si="376"/>
        <v>plays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12">
        <f t="shared" si="373"/>
        <v>41811.327847222223</v>
      </c>
      <c r="Q3973" s="12">
        <f t="shared" si="377"/>
        <v>41841.327847222223</v>
      </c>
      <c r="R3973" s="11">
        <f t="shared" si="374"/>
        <v>22.666666666666668</v>
      </c>
      <c r="S3973" t="str">
        <f t="shared" si="375"/>
        <v>theater</v>
      </c>
      <c r="T3973" t="str">
        <f t="shared" si="376"/>
        <v>plays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12">
        <f t="shared" si="373"/>
        <v>41980.859189814808</v>
      </c>
      <c r="Q3974" s="12">
        <f t="shared" si="377"/>
        <v>42040.859189814808</v>
      </c>
      <c r="R3974" s="11">
        <f t="shared" si="374"/>
        <v>26.375</v>
      </c>
      <c r="S3974" t="str">
        <f t="shared" si="375"/>
        <v>theater</v>
      </c>
      <c r="T3974" t="str">
        <f t="shared" si="376"/>
        <v>plays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12">
        <f t="shared" si="373"/>
        <v>42469.475810185184</v>
      </c>
      <c r="Q3975" s="12">
        <f t="shared" si="377"/>
        <v>42498.958333333336</v>
      </c>
      <c r="R3975" s="11">
        <f t="shared" si="374"/>
        <v>105.54054054054055</v>
      </c>
      <c r="S3975" t="str">
        <f t="shared" si="375"/>
        <v>theater</v>
      </c>
      <c r="T3975" t="str">
        <f t="shared" si="376"/>
        <v>plays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12">
        <f t="shared" si="373"/>
        <v>42493.338518518511</v>
      </c>
      <c r="Q3976" s="12">
        <f t="shared" si="377"/>
        <v>42523.338518518511</v>
      </c>
      <c r="R3976" s="11">
        <f t="shared" si="374"/>
        <v>29.09090909090909</v>
      </c>
      <c r="S3976" t="str">
        <f t="shared" si="375"/>
        <v>theater</v>
      </c>
      <c r="T3976" t="str">
        <f t="shared" si="376"/>
        <v>plays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12">
        <f t="shared" si="373"/>
        <v>42534.658541666664</v>
      </c>
      <c r="Q3977" s="12">
        <f t="shared" si="377"/>
        <v>42564.658541666664</v>
      </c>
      <c r="R3977" s="11">
        <f t="shared" si="374"/>
        <v>0</v>
      </c>
      <c r="S3977" t="str">
        <f t="shared" si="375"/>
        <v>theater</v>
      </c>
      <c r="T3977" t="str">
        <f t="shared" si="376"/>
        <v>plays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12">
        <f t="shared" si="373"/>
        <v>41830.650011574071</v>
      </c>
      <c r="Q3978" s="12">
        <f t="shared" si="377"/>
        <v>41852.083333333328</v>
      </c>
      <c r="R3978" s="11">
        <f t="shared" si="374"/>
        <v>62</v>
      </c>
      <c r="S3978" t="str">
        <f t="shared" si="375"/>
        <v>theater</v>
      </c>
      <c r="T3978" t="str">
        <f t="shared" si="376"/>
        <v>plays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12">
        <f t="shared" si="373"/>
        <v>42543.580231481479</v>
      </c>
      <c r="Q3979" s="12">
        <f t="shared" si="377"/>
        <v>42573.580231481479</v>
      </c>
      <c r="R3979" s="11">
        <f t="shared" si="374"/>
        <v>217.5</v>
      </c>
      <c r="S3979" t="str">
        <f t="shared" si="375"/>
        <v>theater</v>
      </c>
      <c r="T3979" t="str">
        <f t="shared" si="376"/>
        <v>plays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12">
        <f t="shared" si="373"/>
        <v>41975.434641203705</v>
      </c>
      <c r="Q3980" s="12">
        <f t="shared" si="377"/>
        <v>42035.434641203705</v>
      </c>
      <c r="R3980" s="11">
        <f t="shared" si="374"/>
        <v>26.75</v>
      </c>
      <c r="S3980" t="str">
        <f t="shared" si="375"/>
        <v>theater</v>
      </c>
      <c r="T3980" t="str">
        <f t="shared" si="376"/>
        <v>plays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12">
        <f t="shared" si="373"/>
        <v>42069.695104166669</v>
      </c>
      <c r="Q3981" s="12">
        <f t="shared" si="377"/>
        <v>42092.624999999993</v>
      </c>
      <c r="R3981" s="11">
        <f t="shared" si="374"/>
        <v>18.333333333333332</v>
      </c>
      <c r="S3981" t="str">
        <f t="shared" si="375"/>
        <v>theater</v>
      </c>
      <c r="T3981" t="str">
        <f t="shared" si="376"/>
        <v>plays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12">
        <f t="shared" si="373"/>
        <v>41795.390590277777</v>
      </c>
      <c r="Q3982" s="12">
        <f t="shared" si="377"/>
        <v>41825.390590277777</v>
      </c>
      <c r="R3982" s="11">
        <f t="shared" si="374"/>
        <v>64.285714285714292</v>
      </c>
      <c r="S3982" t="str">
        <f t="shared" si="375"/>
        <v>theater</v>
      </c>
      <c r="T3982" t="str">
        <f t="shared" si="376"/>
        <v>plays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12">
        <f t="shared" si="373"/>
        <v>42507.971631944441</v>
      </c>
      <c r="Q3983" s="12">
        <f t="shared" si="377"/>
        <v>42567.971631944441</v>
      </c>
      <c r="R3983" s="11">
        <f t="shared" si="374"/>
        <v>175</v>
      </c>
      <c r="S3983" t="str">
        <f t="shared" si="375"/>
        <v>theater</v>
      </c>
      <c r="T3983" t="str">
        <f t="shared" si="376"/>
        <v>plays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12">
        <f t="shared" si="373"/>
        <v>42132.601620370369</v>
      </c>
      <c r="Q3984" s="12">
        <f t="shared" si="377"/>
        <v>42192.601620370369</v>
      </c>
      <c r="R3984" s="11">
        <f t="shared" si="374"/>
        <v>34</v>
      </c>
      <c r="S3984" t="str">
        <f t="shared" si="375"/>
        <v>theater</v>
      </c>
      <c r="T3984" t="str">
        <f t="shared" si="376"/>
        <v>plays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12">
        <f t="shared" si="373"/>
        <v>41747.661527777775</v>
      </c>
      <c r="Q3985" s="12">
        <f t="shared" si="377"/>
        <v>41779.082638888889</v>
      </c>
      <c r="R3985" s="11">
        <f t="shared" si="374"/>
        <v>84.282608695652172</v>
      </c>
      <c r="S3985" t="str">
        <f t="shared" si="375"/>
        <v>theater</v>
      </c>
      <c r="T3985" t="str">
        <f t="shared" si="376"/>
        <v>plays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12">
        <f t="shared" si="373"/>
        <v>41920.755138888882</v>
      </c>
      <c r="Q3986" s="12">
        <f t="shared" si="377"/>
        <v>41950.791666666664</v>
      </c>
      <c r="R3986" s="11">
        <f t="shared" si="374"/>
        <v>9.5</v>
      </c>
      <c r="S3986" t="str">
        <f t="shared" si="375"/>
        <v>theater</v>
      </c>
      <c r="T3986" t="str">
        <f t="shared" si="376"/>
        <v>plays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12">
        <f t="shared" si="373"/>
        <v>42399.499074074069</v>
      </c>
      <c r="Q3987" s="12">
        <f t="shared" si="377"/>
        <v>42420.670138888883</v>
      </c>
      <c r="R3987" s="11">
        <f t="shared" si="374"/>
        <v>33.736842105263158</v>
      </c>
      <c r="S3987" t="str">
        <f t="shared" si="375"/>
        <v>theater</v>
      </c>
      <c r="T3987" t="str">
        <f t="shared" si="376"/>
        <v>plays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12">
        <f t="shared" si="373"/>
        <v>42467.340208333328</v>
      </c>
      <c r="Q3988" s="12">
        <f t="shared" si="377"/>
        <v>42496.336111111108</v>
      </c>
      <c r="R3988" s="11">
        <f t="shared" si="374"/>
        <v>37.53846153846154</v>
      </c>
      <c r="S3988" t="str">
        <f t="shared" si="375"/>
        <v>theater</v>
      </c>
      <c r="T3988" t="str">
        <f t="shared" si="376"/>
        <v>plays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12">
        <f t="shared" si="373"/>
        <v>41765.716319444444</v>
      </c>
      <c r="Q3989" s="12">
        <f t="shared" si="377"/>
        <v>41775.716319444444</v>
      </c>
      <c r="R3989" s="11">
        <f t="shared" si="374"/>
        <v>11.615384615384615</v>
      </c>
      <c r="S3989" t="str">
        <f t="shared" si="375"/>
        <v>theater</v>
      </c>
      <c r="T3989" t="str">
        <f t="shared" si="376"/>
        <v>plays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12">
        <f t="shared" si="373"/>
        <v>42229.872835648144</v>
      </c>
      <c r="Q3990" s="12">
        <f t="shared" si="377"/>
        <v>42244.872835648144</v>
      </c>
      <c r="R3990" s="11">
        <f t="shared" si="374"/>
        <v>8</v>
      </c>
      <c r="S3990" t="str">
        <f t="shared" si="375"/>
        <v>theater</v>
      </c>
      <c r="T3990" t="str">
        <f t="shared" si="376"/>
        <v>plays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12">
        <f t="shared" si="373"/>
        <v>42286.541446759256</v>
      </c>
      <c r="Q3991" s="12">
        <f t="shared" si="377"/>
        <v>42316.583113425928</v>
      </c>
      <c r="R3991" s="11">
        <f t="shared" si="374"/>
        <v>0</v>
      </c>
      <c r="S3991" t="str">
        <f t="shared" si="375"/>
        <v>theater</v>
      </c>
      <c r="T3991" t="str">
        <f t="shared" si="376"/>
        <v>plays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12">
        <f t="shared" si="373"/>
        <v>42401.464039351849</v>
      </c>
      <c r="Q3992" s="12">
        <f t="shared" si="377"/>
        <v>42431.464039351849</v>
      </c>
      <c r="R3992" s="11">
        <f t="shared" si="374"/>
        <v>23</v>
      </c>
      <c r="S3992" t="str">
        <f t="shared" si="375"/>
        <v>theater</v>
      </c>
      <c r="T3992" t="str">
        <f t="shared" si="376"/>
        <v>plays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12">
        <f t="shared" si="373"/>
        <v>42125.436134259253</v>
      </c>
      <c r="Q3993" s="12">
        <f t="shared" si="377"/>
        <v>42155.436134259253</v>
      </c>
      <c r="R3993" s="11">
        <f t="shared" si="374"/>
        <v>100</v>
      </c>
      <c r="S3993" t="str">
        <f t="shared" si="375"/>
        <v>theater</v>
      </c>
      <c r="T3993" t="str">
        <f t="shared" si="376"/>
        <v>plays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12">
        <f t="shared" si="373"/>
        <v>42289.732164351844</v>
      </c>
      <c r="Q3994" s="12">
        <f t="shared" si="377"/>
        <v>42349.773831018516</v>
      </c>
      <c r="R3994" s="11">
        <f t="shared" si="374"/>
        <v>60.111111111111114</v>
      </c>
      <c r="S3994" t="str">
        <f t="shared" si="375"/>
        <v>theater</v>
      </c>
      <c r="T3994" t="str">
        <f t="shared" si="376"/>
        <v>plays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12">
        <f t="shared" si="373"/>
        <v>42107.656388888885</v>
      </c>
      <c r="Q3995" s="12">
        <f t="shared" si="377"/>
        <v>42137.656388888885</v>
      </c>
      <c r="R3995" s="11">
        <f t="shared" si="374"/>
        <v>3</v>
      </c>
      <c r="S3995" t="str">
        <f t="shared" si="375"/>
        <v>theater</v>
      </c>
      <c r="T3995" t="str">
        <f t="shared" si="376"/>
        <v>plays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12">
        <f t="shared" si="373"/>
        <v>41809.181597222218</v>
      </c>
      <c r="Q3996" s="12">
        <f t="shared" si="377"/>
        <v>41839.181597222218</v>
      </c>
      <c r="R3996" s="11">
        <f t="shared" si="374"/>
        <v>5</v>
      </c>
      <c r="S3996" t="str">
        <f t="shared" si="375"/>
        <v>theater</v>
      </c>
      <c r="T3996" t="str">
        <f t="shared" si="376"/>
        <v>plays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12">
        <f t="shared" si="373"/>
        <v>42019.475428240738</v>
      </c>
      <c r="Q3997" s="12">
        <f t="shared" si="377"/>
        <v>42049.268749999996</v>
      </c>
      <c r="R3997" s="11">
        <f t="shared" si="374"/>
        <v>17.5</v>
      </c>
      <c r="S3997" t="str">
        <f t="shared" si="375"/>
        <v>theater</v>
      </c>
      <c r="T3997" t="str">
        <f t="shared" si="376"/>
        <v>plays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12">
        <f t="shared" si="373"/>
        <v>41950.058611111104</v>
      </c>
      <c r="Q3998" s="12">
        <f t="shared" si="377"/>
        <v>41963.461111111108</v>
      </c>
      <c r="R3998" s="11">
        <f t="shared" si="374"/>
        <v>29.235294117647058</v>
      </c>
      <c r="S3998" t="str">
        <f t="shared" si="375"/>
        <v>theater</v>
      </c>
      <c r="T3998" t="str">
        <f t="shared" si="376"/>
        <v>plays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12">
        <f t="shared" si="373"/>
        <v>42069.183113425919</v>
      </c>
      <c r="Q3999" s="12">
        <f t="shared" si="377"/>
        <v>42099.141446759262</v>
      </c>
      <c r="R3999" s="11">
        <f t="shared" si="374"/>
        <v>0</v>
      </c>
      <c r="S3999" t="str">
        <f t="shared" si="375"/>
        <v>theater</v>
      </c>
      <c r="T3999" t="str">
        <f t="shared" si="376"/>
        <v>plays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12">
        <f t="shared" si="373"/>
        <v>42061.754930555551</v>
      </c>
      <c r="Q4000" s="12">
        <f t="shared" si="377"/>
        <v>42091.713263888887</v>
      </c>
      <c r="R4000" s="11">
        <f t="shared" si="374"/>
        <v>59.583333333333336</v>
      </c>
      <c r="S4000" t="str">
        <f t="shared" si="375"/>
        <v>theater</v>
      </c>
      <c r="T4000" t="str">
        <f t="shared" si="376"/>
        <v>plays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12">
        <f t="shared" si="373"/>
        <v>41842.620347222219</v>
      </c>
      <c r="Q4001" s="12">
        <f t="shared" si="377"/>
        <v>41882.619317129625</v>
      </c>
      <c r="R4001" s="11">
        <f t="shared" si="374"/>
        <v>82.571428571428569</v>
      </c>
      <c r="S4001" t="str">
        <f t="shared" si="375"/>
        <v>theater</v>
      </c>
      <c r="T4001" t="str">
        <f t="shared" si="376"/>
        <v>plays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12">
        <f t="shared" si="373"/>
        <v>42437.437013888884</v>
      </c>
      <c r="Q4002" s="12">
        <f t="shared" si="377"/>
        <v>42497.39534722222</v>
      </c>
      <c r="R4002" s="11">
        <f t="shared" si="374"/>
        <v>10</v>
      </c>
      <c r="S4002" t="str">
        <f t="shared" si="375"/>
        <v>theater</v>
      </c>
      <c r="T4002" t="str">
        <f t="shared" si="376"/>
        <v>plays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12">
        <f t="shared" si="373"/>
        <v>42775.755879629629</v>
      </c>
      <c r="Q4003" s="12">
        <f t="shared" si="377"/>
        <v>42795.583333333336</v>
      </c>
      <c r="R4003" s="11">
        <f t="shared" si="374"/>
        <v>32.357142857142854</v>
      </c>
      <c r="S4003" t="str">
        <f t="shared" si="375"/>
        <v>theater</v>
      </c>
      <c r="T4003" t="str">
        <f t="shared" si="376"/>
        <v>plays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12">
        <f t="shared" si="373"/>
        <v>41878.835196759253</v>
      </c>
      <c r="Q4004" s="12">
        <f t="shared" si="377"/>
        <v>41908.835196759253</v>
      </c>
      <c r="R4004" s="11">
        <f t="shared" si="374"/>
        <v>5.75</v>
      </c>
      <c r="S4004" t="str">
        <f t="shared" si="375"/>
        <v>theater</v>
      </c>
      <c r="T4004" t="str">
        <f t="shared" si="376"/>
        <v>plays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12">
        <f t="shared" si="373"/>
        <v>42020.379016203697</v>
      </c>
      <c r="Q4005" s="12">
        <f t="shared" si="377"/>
        <v>42050.379016203697</v>
      </c>
      <c r="R4005" s="11">
        <f t="shared" si="374"/>
        <v>100.5</v>
      </c>
      <c r="S4005" t="str">
        <f t="shared" si="375"/>
        <v>theater</v>
      </c>
      <c r="T4005" t="str">
        <f t="shared" si="376"/>
        <v>plays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12">
        <f t="shared" si="373"/>
        <v>41889.954363425924</v>
      </c>
      <c r="Q4006" s="12">
        <f t="shared" si="377"/>
        <v>41919.954363425924</v>
      </c>
      <c r="R4006" s="11">
        <f t="shared" si="374"/>
        <v>1</v>
      </c>
      <c r="S4006" t="str">
        <f t="shared" si="375"/>
        <v>theater</v>
      </c>
      <c r="T4006" t="str">
        <f t="shared" si="376"/>
        <v>plays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12">
        <f t="shared" si="373"/>
        <v>41872.599363425921</v>
      </c>
      <c r="Q4007" s="12">
        <f t="shared" si="377"/>
        <v>41932.599363425921</v>
      </c>
      <c r="R4007" s="11">
        <f t="shared" si="374"/>
        <v>20</v>
      </c>
      <c r="S4007" t="str">
        <f t="shared" si="375"/>
        <v>theater</v>
      </c>
      <c r="T4007" t="str">
        <f t="shared" si="376"/>
        <v>plays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12">
        <f t="shared" si="373"/>
        <v>42391.564664351848</v>
      </c>
      <c r="Q4008" s="12">
        <f t="shared" si="377"/>
        <v>42416.564664351848</v>
      </c>
      <c r="R4008" s="11">
        <f t="shared" si="374"/>
        <v>2</v>
      </c>
      <c r="S4008" t="str">
        <f t="shared" si="375"/>
        <v>theater</v>
      </c>
      <c r="T4008" t="str">
        <f t="shared" si="376"/>
        <v>plays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12">
        <f t="shared" si="373"/>
        <v>41848.564594907402</v>
      </c>
      <c r="Q4009" s="12">
        <f t="shared" si="377"/>
        <v>41877.477777777778</v>
      </c>
      <c r="R4009" s="11">
        <f t="shared" si="374"/>
        <v>5</v>
      </c>
      <c r="S4009" t="str">
        <f t="shared" si="375"/>
        <v>theater</v>
      </c>
      <c r="T4009" t="str">
        <f t="shared" si="376"/>
        <v>plays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12">
        <f t="shared" si="373"/>
        <v>42177.755868055552</v>
      </c>
      <c r="Q4010" s="12">
        <f t="shared" si="377"/>
        <v>42207.755868055552</v>
      </c>
      <c r="R4010" s="11">
        <f t="shared" si="374"/>
        <v>15</v>
      </c>
      <c r="S4010" t="str">
        <f t="shared" si="375"/>
        <v>theater</v>
      </c>
      <c r="T4010" t="str">
        <f t="shared" si="376"/>
        <v>plays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12">
        <f t="shared" si="373"/>
        <v>41851.492592592593</v>
      </c>
      <c r="Q4011" s="12">
        <f t="shared" si="377"/>
        <v>41891.492592592593</v>
      </c>
      <c r="R4011" s="11">
        <f t="shared" si="374"/>
        <v>25</v>
      </c>
      <c r="S4011" t="str">
        <f t="shared" si="375"/>
        <v>theater</v>
      </c>
      <c r="T4011" t="str">
        <f t="shared" si="376"/>
        <v>plays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12">
        <f t="shared" si="373"/>
        <v>41921.562106481477</v>
      </c>
      <c r="Q4012" s="12">
        <f t="shared" si="377"/>
        <v>41938.562106481477</v>
      </c>
      <c r="R4012" s="11">
        <f t="shared" si="374"/>
        <v>45.842105263157897</v>
      </c>
      <c r="S4012" t="str">
        <f t="shared" si="375"/>
        <v>theater</v>
      </c>
      <c r="T4012" t="str">
        <f t="shared" si="376"/>
        <v>plays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12">
        <f t="shared" si="373"/>
        <v>42002.336550925924</v>
      </c>
      <c r="Q4013" s="12">
        <f t="shared" si="377"/>
        <v>42032.336550925924</v>
      </c>
      <c r="R4013" s="11">
        <f t="shared" si="374"/>
        <v>4.75</v>
      </c>
      <c r="S4013" t="str">
        <f t="shared" si="375"/>
        <v>theater</v>
      </c>
      <c r="T4013" t="str">
        <f t="shared" si="376"/>
        <v>plays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12">
        <f t="shared" si="373"/>
        <v>42096.336215277777</v>
      </c>
      <c r="Q4014" s="12">
        <f t="shared" si="377"/>
        <v>42126.336215277777</v>
      </c>
      <c r="R4014" s="11">
        <f t="shared" si="374"/>
        <v>0</v>
      </c>
      <c r="S4014" t="str">
        <f t="shared" si="375"/>
        <v>theater</v>
      </c>
      <c r="T4014" t="str">
        <f t="shared" si="376"/>
        <v>plays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12">
        <f t="shared" si="373"/>
        <v>42021.092858796292</v>
      </c>
      <c r="Q4015" s="12">
        <f t="shared" si="377"/>
        <v>42051.092858796292</v>
      </c>
      <c r="R4015" s="11">
        <f t="shared" si="374"/>
        <v>13</v>
      </c>
      <c r="S4015" t="str">
        <f t="shared" si="375"/>
        <v>theater</v>
      </c>
      <c r="T4015" t="str">
        <f t="shared" si="376"/>
        <v>plays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12">
        <f t="shared" si="373"/>
        <v>42419.037835648145</v>
      </c>
      <c r="Q4016" s="12">
        <f t="shared" si="377"/>
        <v>42434.037835648145</v>
      </c>
      <c r="R4016" s="11">
        <f t="shared" si="374"/>
        <v>0</v>
      </c>
      <c r="S4016" t="str">
        <f t="shared" si="375"/>
        <v>theater</v>
      </c>
      <c r="T4016" t="str">
        <f t="shared" si="376"/>
        <v>plays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12">
        <f t="shared" si="373"/>
        <v>42174.572488425918</v>
      </c>
      <c r="Q4017" s="12">
        <f t="shared" si="377"/>
        <v>42204.572488425918</v>
      </c>
      <c r="R4017" s="11">
        <f t="shared" si="374"/>
        <v>1</v>
      </c>
      <c r="S4017" t="str">
        <f t="shared" si="375"/>
        <v>theater</v>
      </c>
      <c r="T4017" t="str">
        <f t="shared" si="376"/>
        <v>plays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12">
        <f t="shared" si="373"/>
        <v>41869.664351851847</v>
      </c>
      <c r="Q4018" s="12">
        <f t="shared" si="377"/>
        <v>41899.664351851847</v>
      </c>
      <c r="R4018" s="11">
        <f t="shared" si="374"/>
        <v>10</v>
      </c>
      <c r="S4018" t="str">
        <f t="shared" si="375"/>
        <v>theater</v>
      </c>
      <c r="T4018" t="str">
        <f t="shared" si="376"/>
        <v>plays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12">
        <f t="shared" si="373"/>
        <v>41856.463819444441</v>
      </c>
      <c r="Q4019" s="12">
        <f t="shared" si="377"/>
        <v>41886.463819444441</v>
      </c>
      <c r="R4019" s="11">
        <f t="shared" si="374"/>
        <v>52.5</v>
      </c>
      <c r="S4019" t="str">
        <f t="shared" si="375"/>
        <v>theater</v>
      </c>
      <c r="T4019" t="str">
        <f t="shared" si="376"/>
        <v>plays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12">
        <f t="shared" si="373"/>
        <v>42620.702638888884</v>
      </c>
      <c r="Q4020" s="12">
        <f t="shared" si="377"/>
        <v>42650.702638888884</v>
      </c>
      <c r="R4020" s="11">
        <f t="shared" si="374"/>
        <v>32.5</v>
      </c>
      <c r="S4020" t="str">
        <f t="shared" si="375"/>
        <v>theater</v>
      </c>
      <c r="T4020" t="str">
        <f t="shared" si="376"/>
        <v>plays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12">
        <f t="shared" si="373"/>
        <v>42417.467546296299</v>
      </c>
      <c r="Q4021" s="12">
        <f t="shared" si="377"/>
        <v>42475.477777777771</v>
      </c>
      <c r="R4021" s="11">
        <f t="shared" si="374"/>
        <v>7.25</v>
      </c>
      <c r="S4021" t="str">
        <f t="shared" si="375"/>
        <v>theater</v>
      </c>
      <c r="T4021" t="str">
        <f t="shared" si="376"/>
        <v>plays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12">
        <f t="shared" si="373"/>
        <v>42056.982627314814</v>
      </c>
      <c r="Q4022" s="12">
        <f t="shared" si="377"/>
        <v>42086.940960648142</v>
      </c>
      <c r="R4022" s="11">
        <f t="shared" si="374"/>
        <v>33.333333333333336</v>
      </c>
      <c r="S4022" t="str">
        <f t="shared" si="375"/>
        <v>theater</v>
      </c>
      <c r="T4022" t="str">
        <f t="shared" si="376"/>
        <v>plays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12">
        <f t="shared" si="373"/>
        <v>41878.703217592592</v>
      </c>
      <c r="Q4023" s="12">
        <f t="shared" si="377"/>
        <v>41938.703217592592</v>
      </c>
      <c r="R4023" s="11">
        <f t="shared" si="374"/>
        <v>62.5</v>
      </c>
      <c r="S4023" t="str">
        <f t="shared" si="375"/>
        <v>theater</v>
      </c>
      <c r="T4023" t="str">
        <f t="shared" si="376"/>
        <v>plays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12">
        <f t="shared" si="373"/>
        <v>41990.375775462955</v>
      </c>
      <c r="Q4024" s="12">
        <f t="shared" si="377"/>
        <v>42035.912499999999</v>
      </c>
      <c r="R4024" s="11">
        <f t="shared" si="374"/>
        <v>63.558375634517766</v>
      </c>
      <c r="S4024" t="str">
        <f t="shared" si="375"/>
        <v>theater</v>
      </c>
      <c r="T4024" t="str">
        <f t="shared" si="376"/>
        <v>plays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12">
        <f t="shared" si="373"/>
        <v>42408.791238425918</v>
      </c>
      <c r="Q4025" s="12">
        <f t="shared" si="377"/>
        <v>42453.749571759261</v>
      </c>
      <c r="R4025" s="11">
        <f t="shared" si="374"/>
        <v>0</v>
      </c>
      <c r="S4025" t="str">
        <f t="shared" si="375"/>
        <v>theater</v>
      </c>
      <c r="T4025" t="str">
        <f t="shared" si="376"/>
        <v>plays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12">
        <f t="shared" si="373"/>
        <v>42217.461770833332</v>
      </c>
      <c r="Q4026" s="12">
        <f t="shared" si="377"/>
        <v>42247.461770833332</v>
      </c>
      <c r="R4026" s="11">
        <f t="shared" si="374"/>
        <v>10</v>
      </c>
      <c r="S4026" t="str">
        <f t="shared" si="375"/>
        <v>theater</v>
      </c>
      <c r="T4026" t="str">
        <f t="shared" si="376"/>
        <v>plays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12">
        <f t="shared" si="373"/>
        <v>42151.029351851852</v>
      </c>
      <c r="Q4027" s="12">
        <f t="shared" si="377"/>
        <v>42211.029351851852</v>
      </c>
      <c r="R4027" s="11">
        <f t="shared" si="374"/>
        <v>62.5</v>
      </c>
      <c r="S4027" t="str">
        <f t="shared" si="375"/>
        <v>theater</v>
      </c>
      <c r="T4027" t="str">
        <f t="shared" si="376"/>
        <v>plays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12">
        <f t="shared" si="373"/>
        <v>42282.447210648148</v>
      </c>
      <c r="Q4028" s="12">
        <f t="shared" si="377"/>
        <v>42342.488877314812</v>
      </c>
      <c r="R4028" s="11">
        <f t="shared" si="374"/>
        <v>0</v>
      </c>
      <c r="S4028" t="str">
        <f t="shared" si="375"/>
        <v>theater</v>
      </c>
      <c r="T4028" t="str">
        <f t="shared" si="376"/>
        <v>plays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12">
        <f t="shared" si="373"/>
        <v>42768.762511574074</v>
      </c>
      <c r="Q4029" s="12">
        <f t="shared" si="377"/>
        <v>42788.833333333336</v>
      </c>
      <c r="R4029" s="11">
        <f t="shared" si="374"/>
        <v>30.714285714285715</v>
      </c>
      <c r="S4029" t="str">
        <f t="shared" si="375"/>
        <v>theater</v>
      </c>
      <c r="T4029" t="str">
        <f t="shared" si="376"/>
        <v>plays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12">
        <f t="shared" si="373"/>
        <v>41765.730324074073</v>
      </c>
      <c r="Q4030" s="12">
        <f t="shared" si="377"/>
        <v>41795.730324074073</v>
      </c>
      <c r="R4030" s="11">
        <f t="shared" si="374"/>
        <v>51</v>
      </c>
      <c r="S4030" t="str">
        <f t="shared" si="375"/>
        <v>theater</v>
      </c>
      <c r="T4030" t="str">
        <f t="shared" si="376"/>
        <v>plays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12">
        <f t="shared" si="373"/>
        <v>42321.816782407412</v>
      </c>
      <c r="Q4031" s="12">
        <f t="shared" si="377"/>
        <v>42351.816782407412</v>
      </c>
      <c r="R4031" s="11">
        <f t="shared" si="374"/>
        <v>0</v>
      </c>
      <c r="S4031" t="str">
        <f t="shared" si="375"/>
        <v>theater</v>
      </c>
      <c r="T4031" t="str">
        <f t="shared" si="376"/>
        <v>plays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12">
        <f t="shared" si="373"/>
        <v>42374.446747685179</v>
      </c>
      <c r="Q4032" s="12">
        <f t="shared" si="377"/>
        <v>42403.575694444437</v>
      </c>
      <c r="R4032" s="11">
        <f t="shared" si="374"/>
        <v>66.666666666666671</v>
      </c>
      <c r="S4032" t="str">
        <f t="shared" si="375"/>
        <v>theater</v>
      </c>
      <c r="T4032" t="str">
        <f t="shared" si="376"/>
        <v>plays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12">
        <f t="shared" si="373"/>
        <v>41941.376898148148</v>
      </c>
      <c r="Q4033" s="12">
        <f t="shared" si="377"/>
        <v>41991.418564814812</v>
      </c>
      <c r="R4033" s="11">
        <f t="shared" si="374"/>
        <v>0</v>
      </c>
      <c r="S4033" t="str">
        <f t="shared" si="375"/>
        <v>theater</v>
      </c>
      <c r="T4033" t="str">
        <f t="shared" si="376"/>
        <v>plays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12">
        <f t="shared" si="373"/>
        <v>42293.60087962963</v>
      </c>
      <c r="Q4034" s="12">
        <f t="shared" si="377"/>
        <v>42353.642546296294</v>
      </c>
      <c r="R4034" s="11">
        <f t="shared" si="374"/>
        <v>59</v>
      </c>
      <c r="S4034" t="str">
        <f t="shared" si="375"/>
        <v>theater</v>
      </c>
      <c r="T4034" t="str">
        <f t="shared" si="376"/>
        <v>plays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((E4035/D4035)*100)</f>
        <v>25.698702928870294</v>
      </c>
      <c r="P4035" s="12">
        <f t="shared" ref="P4035:P4098" si="379">(((J4035/60)/60)/24)+DATE(1970,1,1)+(-5/24)</f>
        <v>42614.06046296296</v>
      </c>
      <c r="Q4035" s="12">
        <f t="shared" si="377"/>
        <v>42645.166666666664</v>
      </c>
      <c r="R4035" s="11">
        <f t="shared" ref="R4035:R4098" si="380">IFERROR(E4035/L4035,0)</f>
        <v>65.340319148936175</v>
      </c>
      <c r="S4035" t="str">
        <f t="shared" ref="S4035:S4098" si="381">LEFT(N4035, SEARCH("/",N4035,1)-1)</f>
        <v>theater</v>
      </c>
      <c r="T4035" t="str">
        <f t="shared" ref="T4035:T4098" si="382">RIGHT(N4035,LEN(N4035)-SEARCH("/",N4035))</f>
        <v>plays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12">
        <f t="shared" si="379"/>
        <v>42067.739004629628</v>
      </c>
      <c r="Q4036" s="12">
        <f t="shared" ref="Q4036:Q4099" si="383">(((I4036/60)/60)/24)+DATE(1970,1,1)+(-5/24)</f>
        <v>42097.697337962956</v>
      </c>
      <c r="R4036" s="11">
        <f t="shared" si="380"/>
        <v>100</v>
      </c>
      <c r="S4036" t="str">
        <f t="shared" si="381"/>
        <v>theater</v>
      </c>
      <c r="T4036" t="str">
        <f t="shared" si="382"/>
        <v>plays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12">
        <f t="shared" si="379"/>
        <v>41903.674618055549</v>
      </c>
      <c r="Q4037" s="12">
        <f t="shared" si="383"/>
        <v>41933.674618055549</v>
      </c>
      <c r="R4037" s="11">
        <f t="shared" si="380"/>
        <v>147.4</v>
      </c>
      <c r="S4037" t="str">
        <f t="shared" si="381"/>
        <v>theater</v>
      </c>
      <c r="T4037" t="str">
        <f t="shared" si="382"/>
        <v>plays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12">
        <f t="shared" si="379"/>
        <v>41804.728749999995</v>
      </c>
      <c r="Q4038" s="12">
        <f t="shared" si="383"/>
        <v>41821.729166666664</v>
      </c>
      <c r="R4038" s="11">
        <f t="shared" si="380"/>
        <v>166.05882352941177</v>
      </c>
      <c r="S4038" t="str">
        <f t="shared" si="381"/>
        <v>theater</v>
      </c>
      <c r="T4038" t="str">
        <f t="shared" si="382"/>
        <v>plays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12">
        <f t="shared" si="379"/>
        <v>42496.862442129634</v>
      </c>
      <c r="Q4039" s="12">
        <f t="shared" si="383"/>
        <v>42514.392361111109</v>
      </c>
      <c r="R4039" s="11">
        <f t="shared" si="380"/>
        <v>40</v>
      </c>
      <c r="S4039" t="str">
        <f t="shared" si="381"/>
        <v>theater</v>
      </c>
      <c r="T4039" t="str">
        <f t="shared" si="382"/>
        <v>plays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12">
        <f t="shared" si="379"/>
        <v>41869.59039351852</v>
      </c>
      <c r="Q4040" s="12">
        <f t="shared" si="383"/>
        <v>41929.59039351852</v>
      </c>
      <c r="R4040" s="11">
        <f t="shared" si="380"/>
        <v>75.25</v>
      </c>
      <c r="S4040" t="str">
        <f t="shared" si="381"/>
        <v>theater</v>
      </c>
      <c r="T4040" t="str">
        <f t="shared" si="382"/>
        <v>plays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12">
        <f t="shared" si="379"/>
        <v>42305.462581018517</v>
      </c>
      <c r="Q4041" s="12">
        <f t="shared" si="383"/>
        <v>42339.040972222218</v>
      </c>
      <c r="R4041" s="11">
        <f t="shared" si="380"/>
        <v>60</v>
      </c>
      <c r="S4041" t="str">
        <f t="shared" si="381"/>
        <v>theater</v>
      </c>
      <c r="T4041" t="str">
        <f t="shared" si="382"/>
        <v>plays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12">
        <f t="shared" si="379"/>
        <v>42144.023194444446</v>
      </c>
      <c r="Q4042" s="12">
        <f t="shared" si="383"/>
        <v>42202.916666666664</v>
      </c>
      <c r="R4042" s="11">
        <f t="shared" si="380"/>
        <v>1250</v>
      </c>
      <c r="S4042" t="str">
        <f t="shared" si="381"/>
        <v>theater</v>
      </c>
      <c r="T4042" t="str">
        <f t="shared" si="382"/>
        <v>plays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12">
        <f t="shared" si="379"/>
        <v>42559.265671296293</v>
      </c>
      <c r="Q4043" s="12">
        <f t="shared" si="383"/>
        <v>42619.265671296293</v>
      </c>
      <c r="R4043" s="11">
        <f t="shared" si="380"/>
        <v>10.5</v>
      </c>
      <c r="S4043" t="str">
        <f t="shared" si="381"/>
        <v>theater</v>
      </c>
      <c r="T4043" t="str">
        <f t="shared" si="382"/>
        <v>plays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12">
        <f t="shared" si="379"/>
        <v>41994.875740740739</v>
      </c>
      <c r="Q4044" s="12">
        <f t="shared" si="383"/>
        <v>42024.594444444439</v>
      </c>
      <c r="R4044" s="11">
        <f t="shared" si="380"/>
        <v>7</v>
      </c>
      <c r="S4044" t="str">
        <f t="shared" si="381"/>
        <v>theater</v>
      </c>
      <c r="T4044" t="str">
        <f t="shared" si="382"/>
        <v>plays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12">
        <f t="shared" si="379"/>
        <v>41948.749131944445</v>
      </c>
      <c r="Q4045" s="12">
        <f t="shared" si="383"/>
        <v>41963.749131944445</v>
      </c>
      <c r="R4045" s="11">
        <f t="shared" si="380"/>
        <v>0</v>
      </c>
      <c r="S4045" t="str">
        <f t="shared" si="381"/>
        <v>theater</v>
      </c>
      <c r="T4045" t="str">
        <f t="shared" si="382"/>
        <v>plays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12">
        <f t="shared" si="379"/>
        <v>42074.011365740742</v>
      </c>
      <c r="Q4046" s="12">
        <f t="shared" si="383"/>
        <v>42103.999999999993</v>
      </c>
      <c r="R4046" s="11">
        <f t="shared" si="380"/>
        <v>56.25</v>
      </c>
      <c r="S4046" t="str">
        <f t="shared" si="381"/>
        <v>theater</v>
      </c>
      <c r="T4046" t="str">
        <f t="shared" si="382"/>
        <v>plays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12">
        <f t="shared" si="379"/>
        <v>41841.992928240739</v>
      </c>
      <c r="Q4047" s="12">
        <f t="shared" si="383"/>
        <v>41871.992928240739</v>
      </c>
      <c r="R4047" s="11">
        <f t="shared" si="380"/>
        <v>1</v>
      </c>
      <c r="S4047" t="str">
        <f t="shared" si="381"/>
        <v>theater</v>
      </c>
      <c r="T4047" t="str">
        <f t="shared" si="382"/>
        <v>plays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12">
        <f t="shared" si="379"/>
        <v>41904.442245370366</v>
      </c>
      <c r="Q4048" s="12">
        <f t="shared" si="383"/>
        <v>41934.442245370366</v>
      </c>
      <c r="R4048" s="11">
        <f t="shared" si="380"/>
        <v>38.333333333333336</v>
      </c>
      <c r="S4048" t="str">
        <f t="shared" si="381"/>
        <v>theater</v>
      </c>
      <c r="T4048" t="str">
        <f t="shared" si="382"/>
        <v>plays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12">
        <f t="shared" si="379"/>
        <v>41990.814155092587</v>
      </c>
      <c r="Q4049" s="12">
        <f t="shared" si="383"/>
        <v>42014.833333333336</v>
      </c>
      <c r="R4049" s="11">
        <f t="shared" si="380"/>
        <v>27.5</v>
      </c>
      <c r="S4049" t="str">
        <f t="shared" si="381"/>
        <v>theater</v>
      </c>
      <c r="T4049" t="str">
        <f t="shared" si="382"/>
        <v>plays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12">
        <f t="shared" si="379"/>
        <v>42436.300775462958</v>
      </c>
      <c r="Q4050" s="12">
        <f t="shared" si="383"/>
        <v>42471.259108796294</v>
      </c>
      <c r="R4050" s="11">
        <f t="shared" si="380"/>
        <v>32.978021978021978</v>
      </c>
      <c r="S4050" t="str">
        <f t="shared" si="381"/>
        <v>theater</v>
      </c>
      <c r="T4050" t="str">
        <f t="shared" si="382"/>
        <v>plays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12">
        <f t="shared" si="379"/>
        <v>42169.750173611108</v>
      </c>
      <c r="Q4051" s="12">
        <f t="shared" si="383"/>
        <v>42199.750173611108</v>
      </c>
      <c r="R4051" s="11">
        <f t="shared" si="380"/>
        <v>16</v>
      </c>
      <c r="S4051" t="str">
        <f t="shared" si="381"/>
        <v>theater</v>
      </c>
      <c r="T4051" t="str">
        <f t="shared" si="382"/>
        <v>plays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12">
        <f t="shared" si="379"/>
        <v>41905.428136574068</v>
      </c>
      <c r="Q4052" s="12">
        <f t="shared" si="383"/>
        <v>41935.428136574068</v>
      </c>
      <c r="R4052" s="11">
        <f t="shared" si="380"/>
        <v>1</v>
      </c>
      <c r="S4052" t="str">
        <f t="shared" si="381"/>
        <v>theater</v>
      </c>
      <c r="T4052" t="str">
        <f t="shared" si="382"/>
        <v>plays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12">
        <f t="shared" si="379"/>
        <v>41761.601817129631</v>
      </c>
      <c r="Q4053" s="12">
        <f t="shared" si="383"/>
        <v>41768.078472222223</v>
      </c>
      <c r="R4053" s="11">
        <f t="shared" si="380"/>
        <v>0</v>
      </c>
      <c r="S4053" t="str">
        <f t="shared" si="381"/>
        <v>theater</v>
      </c>
      <c r="T4053" t="str">
        <f t="shared" si="382"/>
        <v>plays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12">
        <f t="shared" si="379"/>
        <v>41865.670324074068</v>
      </c>
      <c r="Q4054" s="12">
        <f t="shared" si="383"/>
        <v>41925.670324074068</v>
      </c>
      <c r="R4054" s="11">
        <f t="shared" si="380"/>
        <v>86.615384615384613</v>
      </c>
      <c r="S4054" t="str">
        <f t="shared" si="381"/>
        <v>theater</v>
      </c>
      <c r="T4054" t="str">
        <f t="shared" si="382"/>
        <v>plays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12">
        <f t="shared" si="379"/>
        <v>41928.481805555552</v>
      </c>
      <c r="Q4055" s="12">
        <f t="shared" si="383"/>
        <v>41958.624999999993</v>
      </c>
      <c r="R4055" s="11">
        <f t="shared" si="380"/>
        <v>55</v>
      </c>
      <c r="S4055" t="str">
        <f t="shared" si="381"/>
        <v>theater</v>
      </c>
      <c r="T4055" t="str">
        <f t="shared" si="382"/>
        <v>plays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12">
        <f t="shared" si="379"/>
        <v>42613.632928240739</v>
      </c>
      <c r="Q4056" s="12">
        <f t="shared" si="383"/>
        <v>42643.958333333336</v>
      </c>
      <c r="R4056" s="11">
        <f t="shared" si="380"/>
        <v>0</v>
      </c>
      <c r="S4056" t="str">
        <f t="shared" si="381"/>
        <v>theater</v>
      </c>
      <c r="T4056" t="str">
        <f t="shared" si="382"/>
        <v>plays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12">
        <f t="shared" si="379"/>
        <v>41779.44017361111</v>
      </c>
      <c r="Q4057" s="12">
        <f t="shared" si="383"/>
        <v>41809.44017361111</v>
      </c>
      <c r="R4057" s="11">
        <f t="shared" si="380"/>
        <v>41.952380952380949</v>
      </c>
      <c r="S4057" t="str">
        <f t="shared" si="381"/>
        <v>theater</v>
      </c>
      <c r="T4057" t="str">
        <f t="shared" si="382"/>
        <v>plays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12">
        <f t="shared" si="379"/>
        <v>42534.724988425929</v>
      </c>
      <c r="Q4058" s="12">
        <f t="shared" si="383"/>
        <v>42554.624305555553</v>
      </c>
      <c r="R4058" s="11">
        <f t="shared" si="380"/>
        <v>88.333333333333329</v>
      </c>
      <c r="S4058" t="str">
        <f t="shared" si="381"/>
        <v>theater</v>
      </c>
      <c r="T4058" t="str">
        <f t="shared" si="382"/>
        <v>plays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12">
        <f t="shared" si="379"/>
        <v>42310.760185185187</v>
      </c>
      <c r="Q4059" s="12">
        <f t="shared" si="383"/>
        <v>42333.749999999993</v>
      </c>
      <c r="R4059" s="11">
        <f t="shared" si="380"/>
        <v>129.16666666666666</v>
      </c>
      <c r="S4059" t="str">
        <f t="shared" si="381"/>
        <v>theater</v>
      </c>
      <c r="T4059" t="str">
        <f t="shared" si="382"/>
        <v>plays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12">
        <f t="shared" si="379"/>
        <v>42445.852361111109</v>
      </c>
      <c r="Q4060" s="12">
        <f t="shared" si="383"/>
        <v>42460.957638888889</v>
      </c>
      <c r="R4060" s="11">
        <f t="shared" si="380"/>
        <v>23.75</v>
      </c>
      <c r="S4060" t="str">
        <f t="shared" si="381"/>
        <v>theater</v>
      </c>
      <c r="T4060" t="str">
        <f t="shared" si="382"/>
        <v>plays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12">
        <f t="shared" si="379"/>
        <v>41866.432314814811</v>
      </c>
      <c r="Q4061" s="12">
        <f t="shared" si="383"/>
        <v>41897.916666666664</v>
      </c>
      <c r="R4061" s="11">
        <f t="shared" si="380"/>
        <v>35.714285714285715</v>
      </c>
      <c r="S4061" t="str">
        <f t="shared" si="381"/>
        <v>theater</v>
      </c>
      <c r="T4061" t="str">
        <f t="shared" si="382"/>
        <v>plays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12">
        <f t="shared" si="379"/>
        <v>41779.486759259256</v>
      </c>
      <c r="Q4062" s="12">
        <f t="shared" si="383"/>
        <v>41813.458333333328</v>
      </c>
      <c r="R4062" s="11">
        <f t="shared" si="380"/>
        <v>57</v>
      </c>
      <c r="S4062" t="str">
        <f t="shared" si="381"/>
        <v>theater</v>
      </c>
      <c r="T4062" t="str">
        <f t="shared" si="382"/>
        <v>plays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12">
        <f t="shared" si="379"/>
        <v>42420.933136574073</v>
      </c>
      <c r="Q4063" s="12">
        <f t="shared" si="383"/>
        <v>42480.891469907401</v>
      </c>
      <c r="R4063" s="11">
        <f t="shared" si="380"/>
        <v>0</v>
      </c>
      <c r="S4063" t="str">
        <f t="shared" si="381"/>
        <v>theater</v>
      </c>
      <c r="T4063" t="str">
        <f t="shared" si="382"/>
        <v>plays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12">
        <f t="shared" si="379"/>
        <v>42523.530879629623</v>
      </c>
      <c r="Q4064" s="12">
        <f t="shared" si="383"/>
        <v>42553.530879629623</v>
      </c>
      <c r="R4064" s="11">
        <f t="shared" si="380"/>
        <v>163.33333333333334</v>
      </c>
      <c r="S4064" t="str">
        <f t="shared" si="381"/>
        <v>theater</v>
      </c>
      <c r="T4064" t="str">
        <f t="shared" si="382"/>
        <v>plays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12">
        <f t="shared" si="379"/>
        <v>41787.473194444443</v>
      </c>
      <c r="Q4065" s="12">
        <f t="shared" si="383"/>
        <v>41817.473194444443</v>
      </c>
      <c r="R4065" s="11">
        <f t="shared" si="380"/>
        <v>15</v>
      </c>
      <c r="S4065" t="str">
        <f t="shared" si="381"/>
        <v>theater</v>
      </c>
      <c r="T4065" t="str">
        <f t="shared" si="382"/>
        <v>plays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12">
        <f t="shared" si="379"/>
        <v>42093.379930555551</v>
      </c>
      <c r="Q4066" s="12">
        <f t="shared" si="383"/>
        <v>42123.379930555551</v>
      </c>
      <c r="R4066" s="11">
        <f t="shared" si="380"/>
        <v>64.166666666666671</v>
      </c>
      <c r="S4066" t="str">
        <f t="shared" si="381"/>
        <v>theater</v>
      </c>
      <c r="T4066" t="str">
        <f t="shared" si="382"/>
        <v>plays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12">
        <f t="shared" si="379"/>
        <v>41833.74318287037</v>
      </c>
      <c r="Q4067" s="12">
        <f t="shared" si="383"/>
        <v>41863.74318287037</v>
      </c>
      <c r="R4067" s="11">
        <f t="shared" si="380"/>
        <v>6.75</v>
      </c>
      <c r="S4067" t="str">
        <f t="shared" si="381"/>
        <v>theater</v>
      </c>
      <c r="T4067" t="str">
        <f t="shared" si="382"/>
        <v>plays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12">
        <f t="shared" si="379"/>
        <v>42478.830879629626</v>
      </c>
      <c r="Q4068" s="12">
        <f t="shared" si="383"/>
        <v>42508.830879629626</v>
      </c>
      <c r="R4068" s="11">
        <f t="shared" si="380"/>
        <v>25</v>
      </c>
      <c r="S4068" t="str">
        <f t="shared" si="381"/>
        <v>theater</v>
      </c>
      <c r="T4068" t="str">
        <f t="shared" si="382"/>
        <v>plays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12">
        <f t="shared" si="379"/>
        <v>42234.909143518518</v>
      </c>
      <c r="Q4069" s="12">
        <f t="shared" si="383"/>
        <v>42274.909143518518</v>
      </c>
      <c r="R4069" s="11">
        <f t="shared" si="380"/>
        <v>179.11764705882354</v>
      </c>
      <c r="S4069" t="str">
        <f t="shared" si="381"/>
        <v>theater</v>
      </c>
      <c r="T4069" t="str">
        <f t="shared" si="382"/>
        <v>plays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12">
        <f t="shared" si="379"/>
        <v>42718.755266203698</v>
      </c>
      <c r="Q4070" s="12">
        <f t="shared" si="383"/>
        <v>42748.753472222219</v>
      </c>
      <c r="R4070" s="11">
        <f t="shared" si="380"/>
        <v>34.950000000000003</v>
      </c>
      <c r="S4070" t="str">
        <f t="shared" si="381"/>
        <v>theater</v>
      </c>
      <c r="T4070" t="str">
        <f t="shared" si="382"/>
        <v>plays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12">
        <f t="shared" si="379"/>
        <v>42022.453194444439</v>
      </c>
      <c r="Q4071" s="12">
        <f t="shared" si="383"/>
        <v>42063.291666666664</v>
      </c>
      <c r="R4071" s="11">
        <f t="shared" si="380"/>
        <v>33.07692307692308</v>
      </c>
      <c r="S4071" t="str">
        <f t="shared" si="381"/>
        <v>theater</v>
      </c>
      <c r="T4071" t="str">
        <f t="shared" si="382"/>
        <v>plays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12">
        <f t="shared" si="379"/>
        <v>42031.458564814813</v>
      </c>
      <c r="Q4072" s="12">
        <f t="shared" si="383"/>
        <v>42063.916666666664</v>
      </c>
      <c r="R4072" s="11">
        <f t="shared" si="380"/>
        <v>27.5</v>
      </c>
      <c r="S4072" t="str">
        <f t="shared" si="381"/>
        <v>theater</v>
      </c>
      <c r="T4072" t="str">
        <f t="shared" si="382"/>
        <v>plays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12">
        <f t="shared" si="379"/>
        <v>42700.59642361111</v>
      </c>
      <c r="Q4073" s="12">
        <f t="shared" si="383"/>
        <v>42730.59642361111</v>
      </c>
      <c r="R4073" s="11">
        <f t="shared" si="380"/>
        <v>0</v>
      </c>
      <c r="S4073" t="str">
        <f t="shared" si="381"/>
        <v>theater</v>
      </c>
      <c r="T4073" t="str">
        <f t="shared" si="382"/>
        <v>plays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12">
        <f t="shared" si="379"/>
        <v>41812.566099537034</v>
      </c>
      <c r="Q4074" s="12">
        <f t="shared" si="383"/>
        <v>41872.566099537034</v>
      </c>
      <c r="R4074" s="11">
        <f t="shared" si="380"/>
        <v>2</v>
      </c>
      <c r="S4074" t="str">
        <f t="shared" si="381"/>
        <v>theater</v>
      </c>
      <c r="T4074" t="str">
        <f t="shared" si="382"/>
        <v>plays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12">
        <f t="shared" si="379"/>
        <v>42078.136875000004</v>
      </c>
      <c r="Q4075" s="12">
        <f t="shared" si="383"/>
        <v>42132.958333333336</v>
      </c>
      <c r="R4075" s="11">
        <f t="shared" si="380"/>
        <v>18.5</v>
      </c>
      <c r="S4075" t="str">
        <f t="shared" si="381"/>
        <v>theater</v>
      </c>
      <c r="T4075" t="str">
        <f t="shared" si="382"/>
        <v>plays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12">
        <f t="shared" si="379"/>
        <v>42283.344618055555</v>
      </c>
      <c r="Q4076" s="12">
        <f t="shared" si="383"/>
        <v>42313.386284722219</v>
      </c>
      <c r="R4076" s="11">
        <f t="shared" si="380"/>
        <v>35</v>
      </c>
      <c r="S4076" t="str">
        <f t="shared" si="381"/>
        <v>theater</v>
      </c>
      <c r="T4076" t="str">
        <f t="shared" si="382"/>
        <v>plays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12">
        <f t="shared" si="379"/>
        <v>41778.837604166663</v>
      </c>
      <c r="Q4077" s="12">
        <f t="shared" si="383"/>
        <v>41820.519444444442</v>
      </c>
      <c r="R4077" s="11">
        <f t="shared" si="380"/>
        <v>44.307692307692307</v>
      </c>
      <c r="S4077" t="str">
        <f t="shared" si="381"/>
        <v>theater</v>
      </c>
      <c r="T4077" t="str">
        <f t="shared" si="382"/>
        <v>plays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12">
        <f t="shared" si="379"/>
        <v>41905.587372685186</v>
      </c>
      <c r="Q4078" s="12">
        <f t="shared" si="383"/>
        <v>41933.618749999994</v>
      </c>
      <c r="R4078" s="11">
        <f t="shared" si="380"/>
        <v>0</v>
      </c>
      <c r="S4078" t="str">
        <f t="shared" si="381"/>
        <v>theater</v>
      </c>
      <c r="T4078" t="str">
        <f t="shared" si="382"/>
        <v>plays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12">
        <f t="shared" si="379"/>
        <v>42695.502245370364</v>
      </c>
      <c r="Q4079" s="12">
        <f t="shared" si="383"/>
        <v>42725.502245370364</v>
      </c>
      <c r="R4079" s="11">
        <f t="shared" si="380"/>
        <v>222.5</v>
      </c>
      <c r="S4079" t="str">
        <f t="shared" si="381"/>
        <v>theater</v>
      </c>
      <c r="T4079" t="str">
        <f t="shared" si="382"/>
        <v>plays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12">
        <f t="shared" si="379"/>
        <v>42732.579189814809</v>
      </c>
      <c r="Q4080" s="12">
        <f t="shared" si="383"/>
        <v>42762.579189814809</v>
      </c>
      <c r="R4080" s="11">
        <f t="shared" si="380"/>
        <v>0</v>
      </c>
      <c r="S4080" t="str">
        <f t="shared" si="381"/>
        <v>theater</v>
      </c>
      <c r="T4080" t="str">
        <f t="shared" si="382"/>
        <v>plays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12">
        <f t="shared" si="379"/>
        <v>42510.730567129627</v>
      </c>
      <c r="Q4081" s="12">
        <f t="shared" si="383"/>
        <v>42540.730567129627</v>
      </c>
      <c r="R4081" s="11">
        <f t="shared" si="380"/>
        <v>5</v>
      </c>
      <c r="S4081" t="str">
        <f t="shared" si="381"/>
        <v>theater</v>
      </c>
      <c r="T4081" t="str">
        <f t="shared" si="382"/>
        <v>plays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12">
        <f t="shared" si="379"/>
        <v>42511.489768518521</v>
      </c>
      <c r="Q4082" s="12">
        <f t="shared" si="383"/>
        <v>42535.57916666667</v>
      </c>
      <c r="R4082" s="11">
        <f t="shared" si="380"/>
        <v>0</v>
      </c>
      <c r="S4082" t="str">
        <f t="shared" si="381"/>
        <v>theater</v>
      </c>
      <c r="T4082" t="str">
        <f t="shared" si="382"/>
        <v>plays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12">
        <f t="shared" si="379"/>
        <v>42041.372974537029</v>
      </c>
      <c r="Q4083" s="12">
        <f t="shared" si="383"/>
        <v>42071.331307870372</v>
      </c>
      <c r="R4083" s="11">
        <f t="shared" si="380"/>
        <v>29.166666666666668</v>
      </c>
      <c r="S4083" t="str">
        <f t="shared" si="381"/>
        <v>theater</v>
      </c>
      <c r="T4083" t="str">
        <f t="shared" si="382"/>
        <v>plays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12">
        <f t="shared" si="379"/>
        <v>42306.980937499997</v>
      </c>
      <c r="Q4084" s="12">
        <f t="shared" si="383"/>
        <v>42322.749999999993</v>
      </c>
      <c r="R4084" s="11">
        <f t="shared" si="380"/>
        <v>1.5</v>
      </c>
      <c r="S4084" t="str">
        <f t="shared" si="381"/>
        <v>theater</v>
      </c>
      <c r="T4084" t="str">
        <f t="shared" si="382"/>
        <v>plays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12">
        <f t="shared" si="379"/>
        <v>42353.553425925922</v>
      </c>
      <c r="Q4085" s="12">
        <f t="shared" si="383"/>
        <v>42383.553425925922</v>
      </c>
      <c r="R4085" s="11">
        <f t="shared" si="380"/>
        <v>126.5</v>
      </c>
      <c r="S4085" t="str">
        <f t="shared" si="381"/>
        <v>theater</v>
      </c>
      <c r="T4085" t="str">
        <f t="shared" si="382"/>
        <v>plays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12">
        <f t="shared" si="379"/>
        <v>42622.228078703702</v>
      </c>
      <c r="Q4086" s="12">
        <f t="shared" si="383"/>
        <v>42652.228078703702</v>
      </c>
      <c r="R4086" s="11">
        <f t="shared" si="380"/>
        <v>10</v>
      </c>
      <c r="S4086" t="str">
        <f t="shared" si="381"/>
        <v>theater</v>
      </c>
      <c r="T4086" t="str">
        <f t="shared" si="382"/>
        <v>plays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12">
        <f t="shared" si="379"/>
        <v>42058.395543981482</v>
      </c>
      <c r="Q4087" s="12">
        <f t="shared" si="383"/>
        <v>42086.957638888889</v>
      </c>
      <c r="R4087" s="11">
        <f t="shared" si="380"/>
        <v>10</v>
      </c>
      <c r="S4087" t="str">
        <f t="shared" si="381"/>
        <v>theater</v>
      </c>
      <c r="T4087" t="str">
        <f t="shared" si="382"/>
        <v>plays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12">
        <f t="shared" si="379"/>
        <v>42304.732627314814</v>
      </c>
      <c r="Q4088" s="12">
        <f t="shared" si="383"/>
        <v>42328.958333333336</v>
      </c>
      <c r="R4088" s="11">
        <f t="shared" si="380"/>
        <v>9.4</v>
      </c>
      <c r="S4088" t="str">
        <f t="shared" si="381"/>
        <v>theater</v>
      </c>
      <c r="T4088" t="str">
        <f t="shared" si="382"/>
        <v>plays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12">
        <f t="shared" si="379"/>
        <v>42538.53456018518</v>
      </c>
      <c r="Q4089" s="12">
        <f t="shared" si="383"/>
        <v>42568.53456018518</v>
      </c>
      <c r="R4089" s="11">
        <f t="shared" si="380"/>
        <v>0</v>
      </c>
      <c r="S4089" t="str">
        <f t="shared" si="381"/>
        <v>theater</v>
      </c>
      <c r="T4089" t="str">
        <f t="shared" si="382"/>
        <v>plays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12">
        <f t="shared" si="379"/>
        <v>41990.40421296296</v>
      </c>
      <c r="Q4090" s="12">
        <f t="shared" si="383"/>
        <v>42020.226388888892</v>
      </c>
      <c r="R4090" s="11">
        <f t="shared" si="380"/>
        <v>72</v>
      </c>
      <c r="S4090" t="str">
        <f t="shared" si="381"/>
        <v>theater</v>
      </c>
      <c r="T4090" t="str">
        <f t="shared" si="382"/>
        <v>plays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12">
        <f t="shared" si="379"/>
        <v>42122.524166666662</v>
      </c>
      <c r="Q4091" s="12">
        <f t="shared" si="383"/>
        <v>42155.524305555555</v>
      </c>
      <c r="R4091" s="11">
        <f t="shared" si="380"/>
        <v>30</v>
      </c>
      <c r="S4091" t="str">
        <f t="shared" si="381"/>
        <v>theater</v>
      </c>
      <c r="T4091" t="str">
        <f t="shared" si="382"/>
        <v>plays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12">
        <f t="shared" si="379"/>
        <v>42209.464548611104</v>
      </c>
      <c r="Q4092" s="12">
        <f t="shared" si="383"/>
        <v>42223.416666666664</v>
      </c>
      <c r="R4092" s="11">
        <f t="shared" si="380"/>
        <v>10.666666666666666</v>
      </c>
      <c r="S4092" t="str">
        <f t="shared" si="381"/>
        <v>theater</v>
      </c>
      <c r="T4092" t="str">
        <f t="shared" si="382"/>
        <v>plays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12">
        <f t="shared" si="379"/>
        <v>41990.298043981478</v>
      </c>
      <c r="Q4093" s="12">
        <f t="shared" si="383"/>
        <v>42020.298043981478</v>
      </c>
      <c r="R4093" s="11">
        <f t="shared" si="380"/>
        <v>25.5</v>
      </c>
      <c r="S4093" t="str">
        <f t="shared" si="381"/>
        <v>theater</v>
      </c>
      <c r="T4093" t="str">
        <f t="shared" si="382"/>
        <v>plays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12">
        <f t="shared" si="379"/>
        <v>42038.986655092587</v>
      </c>
      <c r="Q4094" s="12">
        <f t="shared" si="383"/>
        <v>42098.94498842593</v>
      </c>
      <c r="R4094" s="11">
        <f t="shared" si="380"/>
        <v>20</v>
      </c>
      <c r="S4094" t="str">
        <f t="shared" si="381"/>
        <v>theater</v>
      </c>
      <c r="T4094" t="str">
        <f t="shared" si="382"/>
        <v>plays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12">
        <f t="shared" si="379"/>
        <v>42178.607557870368</v>
      </c>
      <c r="Q4095" s="12">
        <f t="shared" si="383"/>
        <v>42238.607557870368</v>
      </c>
      <c r="R4095" s="11">
        <f t="shared" si="380"/>
        <v>15</v>
      </c>
      <c r="S4095" t="str">
        <f t="shared" si="381"/>
        <v>theater</v>
      </c>
      <c r="T4095" t="str">
        <f t="shared" si="382"/>
        <v>plays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12">
        <f t="shared" si="379"/>
        <v>41889.878472222219</v>
      </c>
      <c r="Q4096" s="12">
        <f t="shared" si="383"/>
        <v>41933.999305555553</v>
      </c>
      <c r="R4096" s="11">
        <f t="shared" si="380"/>
        <v>91.25</v>
      </c>
      <c r="S4096" t="str">
        <f t="shared" si="381"/>
        <v>theater</v>
      </c>
      <c r="T4096" t="str">
        <f t="shared" si="382"/>
        <v>plays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12">
        <f t="shared" si="379"/>
        <v>42692.823495370372</v>
      </c>
      <c r="Q4097" s="12">
        <f t="shared" si="383"/>
        <v>42722.823495370372</v>
      </c>
      <c r="R4097" s="11">
        <f t="shared" si="380"/>
        <v>800</v>
      </c>
      <c r="S4097" t="str">
        <f t="shared" si="381"/>
        <v>theater</v>
      </c>
      <c r="T4097" t="str">
        <f t="shared" si="382"/>
        <v>plays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12">
        <f t="shared" si="379"/>
        <v>42750.321979166663</v>
      </c>
      <c r="Q4098" s="12">
        <f t="shared" si="383"/>
        <v>42794.160416666658</v>
      </c>
      <c r="R4098" s="11">
        <f t="shared" si="380"/>
        <v>80</v>
      </c>
      <c r="S4098" t="str">
        <f t="shared" si="381"/>
        <v>theater</v>
      </c>
      <c r="T4098" t="str">
        <f t="shared" si="382"/>
        <v>plays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((E4099/D4099)*100)</f>
        <v>0</v>
      </c>
      <c r="P4099" s="12">
        <f t="shared" ref="P4099:P4115" si="385">(((J4099/60)/60)/24)+DATE(1970,1,1)+(-5/24)</f>
        <v>42344.616168981483</v>
      </c>
      <c r="Q4099" s="12">
        <f t="shared" si="383"/>
        <v>42400.788194444445</v>
      </c>
      <c r="R4099" s="11">
        <f t="shared" ref="R4099:R4115" si="386">IFERROR(E4099/L4099,0)</f>
        <v>0</v>
      </c>
      <c r="S4099" t="str">
        <f t="shared" ref="S4099:S4115" si="387">LEFT(N4099, SEARCH("/",N4099,1)-1)</f>
        <v>theater</v>
      </c>
      <c r="T4099" t="str">
        <f t="shared" ref="T4099:T4115" si="388">RIGHT(N4099,LEN(N4099)-SEARCH("/",N4099))</f>
        <v>plays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12">
        <f t="shared" si="385"/>
        <v>42495.51385416666</v>
      </c>
      <c r="Q4100" s="12">
        <f t="shared" ref="Q4100:Q4115" si="389">(((I4100/60)/60)/24)+DATE(1970,1,1)+(-5/24)</f>
        <v>42525.51385416666</v>
      </c>
      <c r="R4100" s="11">
        <f t="shared" si="386"/>
        <v>0</v>
      </c>
      <c r="S4100" t="str">
        <f t="shared" si="387"/>
        <v>theater</v>
      </c>
      <c r="T4100" t="str">
        <f t="shared" si="388"/>
        <v>plays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12">
        <f t="shared" si="385"/>
        <v>42570.642048611109</v>
      </c>
      <c r="Q4101" s="12">
        <f t="shared" si="389"/>
        <v>42615.642048611109</v>
      </c>
      <c r="R4101" s="11">
        <f t="shared" si="386"/>
        <v>50</v>
      </c>
      <c r="S4101" t="str">
        <f t="shared" si="387"/>
        <v>theater</v>
      </c>
      <c r="T4101" t="str">
        <f t="shared" si="388"/>
        <v>plays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12">
        <f t="shared" si="385"/>
        <v>41926.916550925926</v>
      </c>
      <c r="Q4102" s="12">
        <f t="shared" si="389"/>
        <v>41936.916550925926</v>
      </c>
      <c r="R4102" s="11">
        <f t="shared" si="386"/>
        <v>0</v>
      </c>
      <c r="S4102" t="str">
        <f t="shared" si="387"/>
        <v>theater</v>
      </c>
      <c r="T4102" t="str">
        <f t="shared" si="388"/>
        <v>plays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12">
        <f t="shared" si="385"/>
        <v>42730.695393518516</v>
      </c>
      <c r="Q4103" s="12">
        <f t="shared" si="389"/>
        <v>42760.695393518516</v>
      </c>
      <c r="R4103" s="11">
        <f t="shared" si="386"/>
        <v>0</v>
      </c>
      <c r="S4103" t="str">
        <f t="shared" si="387"/>
        <v>theater</v>
      </c>
      <c r="T4103" t="str">
        <f t="shared" si="388"/>
        <v>plays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12">
        <f t="shared" si="385"/>
        <v>42475.639733796292</v>
      </c>
      <c r="Q4104" s="12">
        <f t="shared" si="389"/>
        <v>42505.639733796292</v>
      </c>
      <c r="R4104" s="11">
        <f t="shared" si="386"/>
        <v>22.833333333333332</v>
      </c>
      <c r="S4104" t="str">
        <f t="shared" si="387"/>
        <v>theater</v>
      </c>
      <c r="T4104" t="str">
        <f t="shared" si="388"/>
        <v>plays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12">
        <f t="shared" si="385"/>
        <v>42188.624606481484</v>
      </c>
      <c r="Q4105" s="12">
        <f t="shared" si="389"/>
        <v>42242.563888888886</v>
      </c>
      <c r="R4105" s="11">
        <f t="shared" si="386"/>
        <v>16.666666666666668</v>
      </c>
      <c r="S4105" t="str">
        <f t="shared" si="387"/>
        <v>theater</v>
      </c>
      <c r="T4105" t="str">
        <f t="shared" si="388"/>
        <v>plays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12">
        <f t="shared" si="385"/>
        <v>42640.069837962961</v>
      </c>
      <c r="Q4106" s="12">
        <f t="shared" si="389"/>
        <v>42670.069837962961</v>
      </c>
      <c r="R4106" s="11">
        <f t="shared" si="386"/>
        <v>45.785714285714285</v>
      </c>
      <c r="S4106" t="str">
        <f t="shared" si="387"/>
        <v>theater</v>
      </c>
      <c r="T4106" t="str">
        <f t="shared" si="388"/>
        <v>plays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12">
        <f t="shared" si="385"/>
        <v>42696.802187499998</v>
      </c>
      <c r="Q4107" s="12">
        <f t="shared" si="389"/>
        <v>42729.802187499998</v>
      </c>
      <c r="R4107" s="11">
        <f t="shared" si="386"/>
        <v>383.33333333333331</v>
      </c>
      <c r="S4107" t="str">
        <f t="shared" si="387"/>
        <v>theater</v>
      </c>
      <c r="T4107" t="str">
        <f t="shared" si="388"/>
        <v>plays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12">
        <f t="shared" si="385"/>
        <v>42052.841041666667</v>
      </c>
      <c r="Q4108" s="12">
        <f t="shared" si="389"/>
        <v>42095.833333333336</v>
      </c>
      <c r="R4108" s="11">
        <f t="shared" si="386"/>
        <v>106.96969696969697</v>
      </c>
      <c r="S4108" t="str">
        <f t="shared" si="387"/>
        <v>theater</v>
      </c>
      <c r="T4108" t="str">
        <f t="shared" si="388"/>
        <v>plays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12">
        <f t="shared" si="385"/>
        <v>41883.708344907405</v>
      </c>
      <c r="Q4109" s="12">
        <f t="shared" si="389"/>
        <v>41906.708344907405</v>
      </c>
      <c r="R4109" s="11">
        <f t="shared" si="386"/>
        <v>10.25</v>
      </c>
      <c r="S4109" t="str">
        <f t="shared" si="387"/>
        <v>theater</v>
      </c>
      <c r="T4109" t="str">
        <f t="shared" si="388"/>
        <v>plays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12">
        <f t="shared" si="385"/>
        <v>42766.823344907411</v>
      </c>
      <c r="Q4110" s="12">
        <f t="shared" si="389"/>
        <v>42796.999999999993</v>
      </c>
      <c r="R4110" s="11">
        <f t="shared" si="386"/>
        <v>59</v>
      </c>
      <c r="S4110" t="str">
        <f t="shared" si="387"/>
        <v>theater</v>
      </c>
      <c r="T4110" t="str">
        <f t="shared" si="388"/>
        <v>plays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12">
        <f t="shared" si="385"/>
        <v>42307.331064814811</v>
      </c>
      <c r="Q4111" s="12">
        <f t="shared" si="389"/>
        <v>42337.372731481482</v>
      </c>
      <c r="R4111" s="11">
        <f t="shared" si="386"/>
        <v>0</v>
      </c>
      <c r="S4111" t="str">
        <f t="shared" si="387"/>
        <v>theater</v>
      </c>
      <c r="T4111" t="str">
        <f t="shared" si="388"/>
        <v>plays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12">
        <f t="shared" si="385"/>
        <v>42512.418414351843</v>
      </c>
      <c r="Q4112" s="12">
        <f t="shared" si="389"/>
        <v>42572.418414351843</v>
      </c>
      <c r="R4112" s="11">
        <f t="shared" si="386"/>
        <v>14.333333333333334</v>
      </c>
      <c r="S4112" t="str">
        <f t="shared" si="387"/>
        <v>theater</v>
      </c>
      <c r="T4112" t="str">
        <f t="shared" si="388"/>
        <v>plays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12">
        <f t="shared" si="385"/>
        <v>42028.927546296291</v>
      </c>
      <c r="Q4113" s="12">
        <f t="shared" si="389"/>
        <v>42058.927546296291</v>
      </c>
      <c r="R4113" s="11">
        <f t="shared" si="386"/>
        <v>15.666666666666666</v>
      </c>
      <c r="S4113" t="str">
        <f t="shared" si="387"/>
        <v>theater</v>
      </c>
      <c r="T4113" t="str">
        <f t="shared" si="388"/>
        <v>plays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12">
        <f t="shared" si="385"/>
        <v>42400.738263888888</v>
      </c>
      <c r="Q4114" s="12">
        <f t="shared" si="389"/>
        <v>42427.791666666664</v>
      </c>
      <c r="R4114" s="11">
        <f t="shared" si="386"/>
        <v>1</v>
      </c>
      <c r="S4114" t="str">
        <f t="shared" si="387"/>
        <v>theater</v>
      </c>
      <c r="T4114" t="str">
        <f t="shared" si="388"/>
        <v>plays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12">
        <f t="shared" si="385"/>
        <v>42358.364849537036</v>
      </c>
      <c r="Q4115" s="12">
        <f t="shared" si="389"/>
        <v>42377.06527777778</v>
      </c>
      <c r="R4115" s="11">
        <f t="shared" si="386"/>
        <v>1</v>
      </c>
      <c r="S4115" t="str">
        <f t="shared" si="387"/>
        <v>theater</v>
      </c>
      <c r="T4115" t="str">
        <f t="shared" si="388"/>
        <v>plays</v>
      </c>
    </row>
  </sheetData>
  <conditionalFormatting sqref="F2:F4115">
    <cfRule type="cellIs" dxfId="3" priority="13" operator="equal">
      <formula>"Canceled"</formula>
    </cfRule>
    <cfRule type="cellIs" dxfId="2" priority="14" operator="equal">
      <formula>"Live"</formula>
    </cfRule>
    <cfRule type="cellIs" dxfId="1" priority="16" operator="equal">
      <formula>"Successful"</formula>
    </cfRule>
    <cfRule type="cellIs" dxfId="0" priority="17" operator="equal">
      <formula>"Failed"</formula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DCD7-133B-C649-B3CE-AD9F8922BEDA}">
  <dimension ref="A1:F14"/>
  <sheetViews>
    <sheetView zoomScale="112" workbookViewId="0">
      <selection activeCell="B9" sqref="B9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0.5" bestFit="1" customWidth="1"/>
    <col min="9" max="9" width="17.33203125" bestFit="1" customWidth="1"/>
    <col min="10" max="10" width="24.83203125" bestFit="1" customWidth="1"/>
  </cols>
  <sheetData>
    <row r="1" spans="1:6" x14ac:dyDescent="0.2">
      <c r="A1" s="6" t="s">
        <v>8223</v>
      </c>
      <c r="B1" t="s">
        <v>8312</v>
      </c>
    </row>
    <row r="3" spans="1:6" x14ac:dyDescent="0.2">
      <c r="A3" s="6" t="s">
        <v>8313</v>
      </c>
      <c r="B3" s="6" t="s">
        <v>8311</v>
      </c>
    </row>
    <row r="4" spans="1:6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7" t="s">
        <v>8314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8315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8316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8317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8318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8319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8320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8321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8322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8310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F9702-9F91-1C47-B9AF-96A1674BD976}">
  <dimension ref="A1:F47"/>
  <sheetViews>
    <sheetView workbookViewId="0">
      <selection activeCell="G38" sqref="G3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4" bestFit="1" customWidth="1"/>
    <col min="9" max="9" width="20.5" bestFit="1" customWidth="1"/>
    <col min="10" max="10" width="18.33203125" bestFit="1" customWidth="1"/>
    <col min="11" max="11" width="24.83203125" bestFit="1" customWidth="1"/>
  </cols>
  <sheetData>
    <row r="1" spans="1:6" x14ac:dyDescent="0.2">
      <c r="A1" s="6" t="s">
        <v>8223</v>
      </c>
      <c r="B1" t="s">
        <v>8312</v>
      </c>
    </row>
    <row r="2" spans="1:6" x14ac:dyDescent="0.2">
      <c r="A2" s="6" t="s">
        <v>8323</v>
      </c>
      <c r="B2" t="s">
        <v>8312</v>
      </c>
    </row>
    <row r="4" spans="1:6" x14ac:dyDescent="0.2">
      <c r="A4" s="6" t="s">
        <v>8313</v>
      </c>
      <c r="B4" s="6" t="s">
        <v>8311</v>
      </c>
    </row>
    <row r="5" spans="1:6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8326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8310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9001D-43EF-6942-AB92-6F148E03405D}">
  <dimension ref="A1:F18"/>
  <sheetViews>
    <sheetView tabSelected="1" topLeftCell="A2" workbookViewId="0">
      <selection activeCell="A5" sqref="A5"/>
      <pivotSelection pane="bottomRight" activeRow="6" previousRow="6" click="2" r:id="rId1">
        <pivotArea field="16" type="button" dataOnly="0" labelOnly="1" outline="0" axis="axisRow" fieldPosition="0"/>
      </pivotSelection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1.83203125" bestFit="1" customWidth="1"/>
    <col min="9" max="9" width="20.5" bestFit="1" customWidth="1"/>
    <col min="10" max="10" width="16" bestFit="1" customWidth="1"/>
    <col min="11" max="11" width="24.83203125" bestFit="1" customWidth="1"/>
    <col min="12" max="12" width="16" bestFit="1" customWidth="1"/>
    <col min="13" max="13" width="15.6640625" bestFit="1" customWidth="1"/>
  </cols>
  <sheetData>
    <row r="1" spans="1:6" x14ac:dyDescent="0.2">
      <c r="A1" s="6" t="s">
        <v>8323</v>
      </c>
      <c r="B1" t="s">
        <v>8388</v>
      </c>
    </row>
    <row r="2" spans="1:6" x14ac:dyDescent="0.2">
      <c r="A2" s="6" t="s">
        <v>8387</v>
      </c>
      <c r="B2" t="s">
        <v>8388</v>
      </c>
    </row>
    <row r="4" spans="1:6" x14ac:dyDescent="0.2">
      <c r="A4" s="6" t="s">
        <v>8365</v>
      </c>
      <c r="B4" s="6" t="s">
        <v>8311</v>
      </c>
    </row>
    <row r="5" spans="1:6" x14ac:dyDescent="0.2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7" t="s">
        <v>8390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2">
      <c r="A7" s="7" t="s">
        <v>8391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2">
      <c r="A8" s="7" t="s">
        <v>8392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">
      <c r="A9" s="7" t="s">
        <v>8393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7" t="s">
        <v>8394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2">
      <c r="A11" s="7" t="s">
        <v>8395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7" t="s">
        <v>8396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">
      <c r="A13" s="7" t="s">
        <v>8397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">
      <c r="A14" s="7" t="s">
        <v>8398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">
      <c r="A15" s="7" t="s">
        <v>8399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">
      <c r="A16" s="7" t="s">
        <v>8400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2">
      <c r="A17" s="7" t="s">
        <v>8401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">
      <c r="A18" s="7" t="s">
        <v>8310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2AD4F-4E69-A640-A141-4B303CAEC9FD}">
  <dimension ref="A1:H13"/>
  <sheetViews>
    <sheetView workbookViewId="0">
      <selection activeCell="F13" sqref="F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8368</v>
      </c>
      <c r="B1" s="13" t="s">
        <v>8369</v>
      </c>
      <c r="C1" s="13" t="s">
        <v>8370</v>
      </c>
      <c r="D1" s="13" t="s">
        <v>8389</v>
      </c>
      <c r="E1" s="13" t="s">
        <v>8371</v>
      </c>
      <c r="F1" s="13" t="s">
        <v>8372</v>
      </c>
      <c r="G1" s="13" t="s">
        <v>8373</v>
      </c>
      <c r="H1" s="13" t="s">
        <v>8374</v>
      </c>
    </row>
    <row r="2" spans="1:8" x14ac:dyDescent="0.2">
      <c r="A2" t="s">
        <v>8375</v>
      </c>
      <c r="B2">
        <f>COUNTIFS(StarterBook!F:F,"successful",StarterBook!D:D,"&lt;1000")</f>
        <v>322</v>
      </c>
      <c r="C2">
        <f>COUNTIFS(StarterBook!F:F,"failed",StarterBook!D:D,"&lt;1000")</f>
        <v>113</v>
      </c>
      <c r="D2">
        <f>COUNTIFS(StarterBook!F:F,"canceled",StarterBook!D:D,"&lt;1000")</f>
        <v>18</v>
      </c>
      <c r="E2">
        <f>SUM(B2,C2,D2)</f>
        <v>453</v>
      </c>
      <c r="F2" s="15">
        <f>(B2/E2)</f>
        <v>0.71081677704194257</v>
      </c>
      <c r="G2" s="15">
        <f>(C2/E2)</f>
        <v>0.24944812362030905</v>
      </c>
      <c r="H2" s="15">
        <f>(D2/E2)</f>
        <v>3.9735099337748346E-2</v>
      </c>
    </row>
    <row r="3" spans="1:8" x14ac:dyDescent="0.2">
      <c r="A3" t="s">
        <v>8376</v>
      </c>
      <c r="B3" s="14">
        <f>COUNTIFS(StarterBook!F:F,"successful",StarterBook!D:D,"&gt;=1000",StarterBook!D:D,"&lt;=4999")</f>
        <v>932</v>
      </c>
      <c r="C3" s="14">
        <f>COUNTIFS(StarterBook!F:F,"failed",StarterBook!D:D,"&gt;=1000",StarterBook!D:D,"&lt;=4999")</f>
        <v>420</v>
      </c>
      <c r="D3" s="14">
        <f>COUNTIFS(StarterBook!F:F,"canceled",StarterBook!D:D,"&gt;=1000",StarterBook!D:D,"&lt;=4999")</f>
        <v>60</v>
      </c>
      <c r="E3">
        <f t="shared" ref="E3:E13" si="0">SUM(B3,C3,D3)</f>
        <v>1412</v>
      </c>
      <c r="F3" s="15">
        <f t="shared" ref="F3:F13" si="1">(B3/E3)</f>
        <v>0.66005665722379603</v>
      </c>
      <c r="G3" s="15">
        <f t="shared" ref="G3:G12" si="2">(C3/E3)</f>
        <v>0.29745042492917845</v>
      </c>
      <c r="H3" s="15">
        <f t="shared" ref="H3:H13" si="3">(D3/E3)</f>
        <v>4.2492917847025496E-2</v>
      </c>
    </row>
    <row r="4" spans="1:8" x14ac:dyDescent="0.2">
      <c r="A4" t="s">
        <v>8377</v>
      </c>
      <c r="B4" s="14">
        <f>COUNTIFS(StarterBook!F:F,"successful",StarterBook!D:D,"&gt;=5000",StarterBook!D:D,"&lt;=9999")</f>
        <v>381</v>
      </c>
      <c r="C4" s="14">
        <f>COUNTIFS(StarterBook!F:F,"failed",StarterBook!D:D,"&gt;=5000",StarterBook!D:D,"&lt;=9999")</f>
        <v>283</v>
      </c>
      <c r="D4" s="14">
        <f>COUNTIFS(StarterBook!F:F,"canceled",StarterBook!D:D,"&gt;=5000",StarterBook!D:D,"&lt;=9999")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8378</v>
      </c>
      <c r="B5" s="14">
        <f>COUNTIFS(StarterBook!F:F,"successful",StarterBook!D:D,"&gt;=10000",StarterBook!D:D,"&lt;=14999")</f>
        <v>168</v>
      </c>
      <c r="C5" s="14">
        <f>COUNTIFS(StarterBook!F:F,"failed",StarterBook!D:D,"&gt;=10000",StarterBook!D:D,"&lt;=14999")</f>
        <v>144</v>
      </c>
      <c r="D5" s="14">
        <f>COUNTIFS(StarterBook!F:F,"canceled",StarterBook!D:D,"&gt;=10000",StarterBook!D:D,"&lt;=14999")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8379</v>
      </c>
      <c r="B6" s="14">
        <f>COUNTIFS(StarterBook!F:F,"successful",StarterBook!D:D,"&gt;=15000",StarterBook!D:D,"&lt;=19999")</f>
        <v>94</v>
      </c>
      <c r="C6" s="14">
        <f>COUNTIFS(StarterBook!F:F,"failed",StarterBook!D:D,"&gt;=15000",StarterBook!D:D,"&lt;=19999")</f>
        <v>90</v>
      </c>
      <c r="D6" s="14">
        <f>COUNTIFS(StarterBook!F:F,"canceled",StarterBook!D:D,"&gt;=15000",StarterBook!D:D,"&lt;=19999")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8380</v>
      </c>
      <c r="B7" s="14">
        <f>COUNTIFS(StarterBook!F:F,"successful",StarterBook!D:D,"&gt;=20000",StarterBook!D:D,"&lt;=24999")</f>
        <v>62</v>
      </c>
      <c r="C7" s="14">
        <f>COUNTIFS(StarterBook!F:F,"failed",StarterBook!D:D,"&gt;=20000",StarterBook!D:D,"&lt;=24999")</f>
        <v>72</v>
      </c>
      <c r="D7" s="14">
        <f>COUNTIFS(StarterBook!F:F,"canceled",StarterBook!D:D,"&gt;=20000",StarterBook!D:D,"&lt;=24999")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8381</v>
      </c>
      <c r="B8" s="14">
        <f>COUNTIFS(StarterBook!F:F,"successful",StarterBook!D:D,"&gt;=15000",StarterBook!D:D,"&lt;=19999")</f>
        <v>94</v>
      </c>
      <c r="C8" s="14">
        <f>COUNTIFS(StarterBook!F:F,"failed",StarterBook!D:D,"&gt;=15000",StarterBook!D:D,"&lt;=19999")</f>
        <v>90</v>
      </c>
      <c r="D8" s="14">
        <f>COUNTIFS(StarterBook!F:F,"canceled",StarterBook!D:D,"&gt;=15000",StarterBook!D:D,"&lt;=19999")</f>
        <v>17</v>
      </c>
      <c r="E8">
        <f t="shared" si="0"/>
        <v>201</v>
      </c>
      <c r="F8" s="15">
        <f t="shared" si="1"/>
        <v>0.46766169154228854</v>
      </c>
      <c r="G8" s="15">
        <f t="shared" si="2"/>
        <v>0.44776119402985076</v>
      </c>
      <c r="H8" s="15">
        <f t="shared" si="3"/>
        <v>8.45771144278607E-2</v>
      </c>
    </row>
    <row r="9" spans="1:8" x14ac:dyDescent="0.2">
      <c r="A9" t="s">
        <v>8382</v>
      </c>
      <c r="B9" s="14">
        <f>COUNTIFS(StarterBook!F:F,"successful",StarterBook!D:D,"&gt;=30000",StarterBook!D:D,"&lt;=34999")</f>
        <v>32</v>
      </c>
      <c r="C9" s="14">
        <f>COUNTIFS(StarterBook!F:F,"failed",StarterBook!D:D,"&gt;=30000",StarterBook!D:D,"&lt;=34999")</f>
        <v>37</v>
      </c>
      <c r="D9" s="14">
        <f>COUNTIFS(StarterBook!F:F,"canceled",StarterBook!D:D,"&gt;=30000",StarterBook!D:D,"&lt;=34999")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8383</v>
      </c>
      <c r="B10" s="14">
        <f>COUNTIFS(StarterBook!F:F,"successful",StarterBook!D:D,"&gt;=35000",StarterBook!D:D,"&lt;=39999")</f>
        <v>26</v>
      </c>
      <c r="C10" s="14">
        <f>COUNTIFS(StarterBook!F:F,"failed",StarterBook!D:D,"&gt;=35000",StarterBook!D:D,"&lt;=39999")</f>
        <v>22</v>
      </c>
      <c r="D10" s="14">
        <f>COUNTIFS(StarterBook!F:F,"canceled",StarterBook!D:D,"&gt;=35000",StarterBook!D:D,"&lt;=39999")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8384</v>
      </c>
      <c r="B11" s="14">
        <f>COUNTIFS(StarterBook!F:F,"successful",StarterBook!D:D,"&gt;=40000",StarterBook!D:D,"&lt;=44999")</f>
        <v>21</v>
      </c>
      <c r="C11" s="14">
        <f>COUNTIFS(StarterBook!F:F,"failed",StarterBook!D:D,"&gt;=40000",StarterBook!D:D,"&lt;=44999")</f>
        <v>16</v>
      </c>
      <c r="D11" s="14">
        <f>COUNTIFS(StarterBook!F:F,"canceled",StarterBook!D:D,"&gt;=40000",StarterBook!D:D,"&lt;=44999")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8385</v>
      </c>
      <c r="B12" s="14">
        <f>COUNTIFS(StarterBook!F:F,"successful",StarterBook!D:D,"&gt;=45000",StarterBook!D:D,"&lt;=49999")</f>
        <v>6</v>
      </c>
      <c r="C12" s="14">
        <f>COUNTIFS(StarterBook!F:F,"failed",StarterBook!D:D,"&gt;=45000",StarterBook!D:D,"&lt;=49999")</f>
        <v>11</v>
      </c>
      <c r="D12" s="14">
        <f>COUNTIFS(StarterBook!F:F,"canceled",StarterBook!D:D,"&gt;=45000",StarterBook!D:D,"&lt;=49999")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8386</v>
      </c>
      <c r="B13" s="14">
        <f>COUNTIFS(StarterBook!F:F,"successful",StarterBook!D:D,"&gt;=50000")</f>
        <v>86</v>
      </c>
      <c r="C13" s="14">
        <f>COUNTIFS(StarterBook!F:F,"failed",StarterBook!D:D,"&gt;=50000")</f>
        <v>258</v>
      </c>
      <c r="D13" s="14">
        <f>COUNTIFS(StarterBook!F:F,"canceled",StarterBook!D:D,"&gt;=50000")</f>
        <v>100</v>
      </c>
      <c r="E13">
        <f t="shared" si="0"/>
        <v>444</v>
      </c>
      <c r="F13" s="15">
        <f t="shared" si="1"/>
        <v>0.19369369369369369</v>
      </c>
      <c r="G13" s="15">
        <f>IFERROR(C13/E13,0)</f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Parent Category Stats</vt:lpstr>
      <vt:lpstr>Sub-Category Stats</vt:lpstr>
      <vt:lpstr>Launch Data Outcomes</vt:lpstr>
      <vt:lpstr>Goal 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Lauren Calso</cp:lastModifiedBy>
  <dcterms:created xsi:type="dcterms:W3CDTF">2017-04-20T15:17:24Z</dcterms:created>
  <dcterms:modified xsi:type="dcterms:W3CDTF">2018-06-14T23:16:03Z</dcterms:modified>
</cp:coreProperties>
</file>