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5085" yWindow="105" windowWidth="5100" windowHeight="7455" tabRatio="801" firstSheet="6" activeTab="16"/>
  </bookViews>
  <sheets>
    <sheet name="SI" sheetId="1" r:id="rId1"/>
    <sheet name="Y O NO" sheetId="2" r:id="rId2"/>
    <sheet name="SI ANID" sheetId="15" r:id="rId3"/>
    <sheet name="ESERR" sheetId="3" r:id="rId4"/>
    <sheet name="SIERROR" sheetId="4" r:id="rId5"/>
    <sheet name="ESNUMERO" sheetId="5" r:id="rId6"/>
    <sheet name="ESBLANCO" sheetId="6" r:id="rId7"/>
    <sheet name="T" sheetId="7" r:id="rId8"/>
    <sheet name="N ND" sheetId="8" r:id="rId9"/>
    <sheet name="ESPAR" sheetId="16" r:id="rId10"/>
    <sheet name="TIPO.DE.ERROR" sheetId="9" r:id="rId11"/>
    <sheet name="CAR" sheetId="10" r:id="rId12"/>
    <sheet name="RECORTAR" sheetId="11" r:id="rId13"/>
    <sheet name="EXTRAE" sheetId="12" r:id="rId14"/>
    <sheet name="S" sheetId="13" r:id="rId15"/>
    <sheet name="VALOR" sheetId="14" r:id="rId16"/>
    <sheet name="JERARQUIA" sheetId="19" r:id="rId17"/>
    <sheet name="TEXTO EN COLUMNAS" sheetId="18" r:id="rId18"/>
    <sheet name="Ejemplo" sheetId="17" r:id="rId19"/>
  </sheets>
  <externalReferences>
    <externalReference r:id="rId20"/>
    <externalReference r:id="rId21"/>
    <externalReference r:id="rId22"/>
  </externalReferences>
  <definedNames>
    <definedName name="categorias">[1]NOMBRES!$A$18:$A$24</definedName>
    <definedName name="datos">[1]NOMBRES!$B$18:$E$24</definedName>
    <definedName name="Fruta">[1]NOMBRES!$B$8</definedName>
    <definedName name="Gelatina">[1]NOMBRES!$B$9</definedName>
    <definedName name="ingreso">+OFFSET([1]N!$B$2,0,0,COUNT([1]N!$B$2:$B$20),1)</definedName>
    <definedName name="Mes">+OFFSET([1]N!$A$2,0,0,COUNTA([1]N!$A$2:$A$20,1))</definedName>
    <definedName name="meses">[2]COINCIDIR!$A$19:$A$22</definedName>
    <definedName name="precios">[1]NOMBRES!$B$3:$B$9</definedName>
    <definedName name="productos">[2]COINCIDIR!$B$18:$F$18</definedName>
    <definedName name="provincias">[1]NOMBRES!$B$17:$E$17</definedName>
    <definedName name="ventas">[2]COINCIDIR!$B$19:$F$22</definedName>
  </definedNames>
  <calcPr calcId="144525"/>
</workbook>
</file>

<file path=xl/calcChain.xml><?xml version="1.0" encoding="utf-8"?>
<calcChain xmlns="http://schemas.openxmlformats.org/spreadsheetml/2006/main">
  <c r="I6" i="19" l="1"/>
  <c r="I5" i="19"/>
  <c r="I4" i="19"/>
  <c r="I3" i="19"/>
  <c r="I2" i="19"/>
  <c r="K6" i="19" s="1"/>
  <c r="K3" i="19" l="1"/>
  <c r="K5" i="19"/>
  <c r="K2" i="19"/>
  <c r="K4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E4" i="19"/>
  <c r="E3" i="19"/>
  <c r="E2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9" i="19"/>
  <c r="D8" i="19"/>
  <c r="D7" i="19"/>
  <c r="D6" i="19"/>
  <c r="D5" i="19"/>
  <c r="D4" i="19"/>
  <c r="D3" i="19"/>
  <c r="D2" i="19"/>
  <c r="B16" i="14" l="1"/>
  <c r="B17" i="14"/>
  <c r="C16" i="14"/>
  <c r="C17" i="14" s="1"/>
  <c r="L40" i="17" l="1"/>
  <c r="L38" i="17"/>
  <c r="L36" i="17"/>
  <c r="L35" i="17"/>
  <c r="L33" i="17"/>
  <c r="L32" i="17"/>
  <c r="L31" i="17"/>
  <c r="L30" i="17"/>
  <c r="L28" i="17"/>
  <c r="L27" i="17"/>
  <c r="L26" i="17"/>
  <c r="L25" i="17"/>
  <c r="L24" i="17"/>
  <c r="L23" i="17"/>
  <c r="L21" i="17"/>
  <c r="L20" i="17"/>
  <c r="L19" i="17"/>
  <c r="L18" i="17"/>
  <c r="L17" i="17"/>
  <c r="L16" i="17"/>
  <c r="L14" i="17"/>
  <c r="L13" i="17"/>
  <c r="L12" i="17"/>
  <c r="L11" i="17"/>
  <c r="L10" i="17"/>
  <c r="L9" i="17"/>
  <c r="L7" i="17"/>
  <c r="L6" i="17"/>
  <c r="L5" i="17"/>
  <c r="L4" i="17"/>
  <c r="L3" i="17"/>
  <c r="L2" i="17"/>
  <c r="K40" i="17"/>
  <c r="J40" i="17"/>
  <c r="K38" i="17"/>
  <c r="J38" i="17"/>
  <c r="K36" i="17"/>
  <c r="J36" i="17"/>
  <c r="K35" i="17"/>
  <c r="J35" i="17"/>
  <c r="K33" i="17"/>
  <c r="J33" i="17"/>
  <c r="K32" i="17"/>
  <c r="J32" i="17"/>
  <c r="K31" i="17"/>
  <c r="J31" i="17"/>
  <c r="K30" i="17"/>
  <c r="J30" i="17"/>
  <c r="K28" i="17"/>
  <c r="J28" i="17"/>
  <c r="K27" i="17"/>
  <c r="J27" i="17"/>
  <c r="K26" i="17"/>
  <c r="J26" i="17"/>
  <c r="K25" i="17"/>
  <c r="J25" i="17"/>
  <c r="K24" i="17"/>
  <c r="J24" i="17"/>
  <c r="K23" i="17"/>
  <c r="J23" i="17"/>
  <c r="K21" i="17"/>
  <c r="J21" i="17"/>
  <c r="K20" i="17"/>
  <c r="J20" i="17"/>
  <c r="K19" i="17"/>
  <c r="J19" i="17"/>
  <c r="K18" i="17"/>
  <c r="J18" i="17"/>
  <c r="K17" i="17"/>
  <c r="J17" i="17"/>
  <c r="K16" i="17"/>
  <c r="J16" i="17"/>
  <c r="K14" i="17"/>
  <c r="J14" i="17"/>
  <c r="K13" i="17"/>
  <c r="J13" i="17"/>
  <c r="K12" i="17"/>
  <c r="J12" i="17"/>
  <c r="K11" i="17"/>
  <c r="J11" i="17"/>
  <c r="K10" i="17"/>
  <c r="J10" i="17"/>
  <c r="K9" i="17"/>
  <c r="J9" i="17"/>
  <c r="K7" i="17"/>
  <c r="J7" i="17"/>
  <c r="K6" i="17"/>
  <c r="J6" i="17"/>
  <c r="K5" i="17"/>
  <c r="J5" i="17"/>
  <c r="K4" i="17"/>
  <c r="J4" i="17"/>
  <c r="K3" i="17"/>
  <c r="J3" i="17"/>
  <c r="K2" i="17"/>
  <c r="J2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5" i="17"/>
  <c r="G4" i="17"/>
  <c r="G3" i="17"/>
  <c r="G2" i="17"/>
  <c r="E8" i="11" l="1"/>
  <c r="D8" i="11"/>
  <c r="C11" i="16"/>
  <c r="B4" i="16"/>
  <c r="B3" i="16"/>
  <c r="C12" i="4"/>
  <c r="C5" i="2"/>
  <c r="B5" i="2"/>
  <c r="C3" i="2"/>
  <c r="B3" i="2"/>
  <c r="C10" i="15"/>
  <c r="B10" i="15"/>
  <c r="C4" i="15"/>
  <c r="B4" i="15"/>
  <c r="C19" i="1"/>
  <c r="B19" i="1"/>
  <c r="B28" i="3" l="1" a="1"/>
  <c r="B28" i="3" s="1"/>
  <c r="E24" i="3" l="1"/>
  <c r="B21" i="3" s="1"/>
  <c r="B22" i="3" l="1" a="1"/>
  <c r="B22" i="3" s="1"/>
  <c r="B5" i="14"/>
  <c r="B6" i="14"/>
  <c r="C5" i="14"/>
  <c r="D5" i="14"/>
  <c r="C6" i="14"/>
  <c r="D6" i="14"/>
  <c r="E6" i="14"/>
  <c r="D3" i="13"/>
  <c r="E3" i="13"/>
  <c r="D12" i="13"/>
  <c r="E12" i="13"/>
  <c r="D10" i="12" l="1"/>
  <c r="D9" i="12"/>
  <c r="D8" i="12"/>
  <c r="D7" i="12"/>
  <c r="E10" i="12"/>
  <c r="E9" i="12"/>
  <c r="E8" i="12"/>
  <c r="E7" i="12"/>
  <c r="E7" i="11"/>
  <c r="E6" i="11"/>
  <c r="E5" i="11"/>
  <c r="E4" i="11"/>
  <c r="D7" i="11"/>
  <c r="D6" i="11"/>
  <c r="D5" i="11"/>
  <c r="D4" i="11"/>
  <c r="G4" i="10"/>
  <c r="D4" i="10"/>
  <c r="C4" i="10"/>
  <c r="F4" i="10" s="1"/>
  <c r="B5" i="10"/>
  <c r="C5" i="10" s="1"/>
  <c r="F5" i="10" s="1"/>
  <c r="C20" i="9"/>
  <c r="B19" i="9"/>
  <c r="B18" i="9"/>
  <c r="B17" i="9"/>
  <c r="B6" i="10" l="1"/>
  <c r="G5" i="10"/>
  <c r="D5" i="10"/>
  <c r="C19" i="9"/>
  <c r="D19" i="9"/>
  <c r="C18" i="9"/>
  <c r="C17" i="9"/>
  <c r="B16" i="9"/>
  <c r="C16" i="9"/>
  <c r="D4" i="9"/>
  <c r="D3" i="9"/>
  <c r="B7" i="10" l="1"/>
  <c r="G6" i="10"/>
  <c r="D6" i="10"/>
  <c r="C6" i="10"/>
  <c r="F6" i="10" s="1"/>
  <c r="B9" i="9"/>
  <c r="B8" i="9"/>
  <c r="B6" i="9"/>
  <c r="B5" i="9"/>
  <c r="B3" i="9"/>
  <c r="C3" i="9"/>
  <c r="C8" i="9"/>
  <c r="D8" i="9"/>
  <c r="B7" i="9"/>
  <c r="B4" i="9"/>
  <c r="D6" i="9"/>
  <c r="C6" i="9" s="1"/>
  <c r="C4" i="9"/>
  <c r="A9" i="8"/>
  <c r="A8" i="8"/>
  <c r="A7" i="8"/>
  <c r="A6" i="8"/>
  <c r="A5" i="8"/>
  <c r="A2" i="8"/>
  <c r="B9" i="8"/>
  <c r="B8" i="8"/>
  <c r="B7" i="8"/>
  <c r="B6" i="8"/>
  <c r="B5" i="8"/>
  <c r="B2" i="8"/>
  <c r="C6" i="7"/>
  <c r="C5" i="7"/>
  <c r="B6" i="6"/>
  <c r="B5" i="6"/>
  <c r="B6" i="5"/>
  <c r="B5" i="5"/>
  <c r="D7" i="9"/>
  <c r="B8" i="10" l="1"/>
  <c r="G7" i="10"/>
  <c r="D7" i="10"/>
  <c r="C7" i="10"/>
  <c r="F7" i="10" s="1"/>
  <c r="C7" i="9"/>
  <c r="D5" i="9" s="1"/>
  <c r="C5" i="9" s="1"/>
  <c r="C3" i="4"/>
  <c r="D3" i="4"/>
  <c r="B3" i="4" s="1"/>
  <c r="C4" i="4"/>
  <c r="C6" i="3"/>
  <c r="D6" i="3"/>
  <c r="B7" i="3" s="1"/>
  <c r="C7" i="3"/>
  <c r="C8" i="3"/>
  <c r="C10" i="3"/>
  <c r="D10" i="3"/>
  <c r="B10" i="3" s="1"/>
  <c r="C11" i="3"/>
  <c r="C12" i="3"/>
  <c r="C14" i="3"/>
  <c r="C15" i="3"/>
  <c r="C16" i="3"/>
  <c r="B19" i="2"/>
  <c r="C19" i="2"/>
  <c r="B21" i="2"/>
  <c r="C21" i="2"/>
  <c r="B23" i="2"/>
  <c r="C23" i="2"/>
  <c r="B2" i="1"/>
  <c r="C2" i="1"/>
  <c r="B12" i="3" l="1"/>
  <c r="B11" i="3"/>
  <c r="D14" i="3"/>
  <c r="B15" i="3" s="1"/>
  <c r="B4" i="4"/>
  <c r="B9" i="10"/>
  <c r="G8" i="10"/>
  <c r="D8" i="10"/>
  <c r="C8" i="10"/>
  <c r="F8" i="10" s="1"/>
  <c r="D9" i="9"/>
  <c r="C9" i="9" s="1"/>
  <c r="B14" i="3"/>
  <c r="B6" i="3"/>
  <c r="B16" i="3"/>
  <c r="B8" i="3"/>
  <c r="B10" i="10" l="1"/>
  <c r="G9" i="10"/>
  <c r="D9" i="10"/>
  <c r="C9" i="10"/>
  <c r="F9" i="10" s="1"/>
  <c r="B11" i="10" l="1"/>
  <c r="G10" i="10"/>
  <c r="D10" i="10"/>
  <c r="C10" i="10"/>
  <c r="F10" i="10" s="1"/>
  <c r="B12" i="10" l="1"/>
  <c r="G11" i="10"/>
  <c r="D11" i="10"/>
  <c r="C11" i="10"/>
  <c r="F11" i="10" s="1"/>
  <c r="B13" i="10" l="1"/>
  <c r="G12" i="10"/>
  <c r="D12" i="10"/>
  <c r="C12" i="10"/>
  <c r="F12" i="10" s="1"/>
  <c r="B14" i="10" l="1"/>
  <c r="G13" i="10"/>
  <c r="D13" i="10"/>
  <c r="C13" i="10"/>
  <c r="F13" i="10" s="1"/>
  <c r="B15" i="10" l="1"/>
  <c r="G14" i="10"/>
  <c r="D14" i="10"/>
  <c r="C14" i="10"/>
  <c r="F14" i="10" s="1"/>
  <c r="B16" i="10" l="1"/>
  <c r="G15" i="10"/>
  <c r="D15" i="10"/>
  <c r="C15" i="10"/>
  <c r="F15" i="10" s="1"/>
  <c r="B17" i="10" l="1"/>
  <c r="G16" i="10"/>
  <c r="D16" i="10"/>
  <c r="C16" i="10"/>
  <c r="F16" i="10" s="1"/>
  <c r="B18" i="10" l="1"/>
  <c r="G17" i="10"/>
  <c r="D17" i="10"/>
  <c r="C17" i="10"/>
  <c r="F17" i="10" s="1"/>
  <c r="B19" i="10" l="1"/>
  <c r="G18" i="10"/>
  <c r="D18" i="10"/>
  <c r="C18" i="10"/>
  <c r="F18" i="10" s="1"/>
  <c r="B20" i="10" l="1"/>
  <c r="G19" i="10"/>
  <c r="D19" i="10"/>
  <c r="C19" i="10"/>
  <c r="F19" i="10" s="1"/>
  <c r="B21" i="10" l="1"/>
  <c r="G20" i="10"/>
  <c r="D20" i="10"/>
  <c r="C20" i="10"/>
  <c r="F20" i="10" s="1"/>
  <c r="B22" i="10" l="1"/>
  <c r="G21" i="10"/>
  <c r="D21" i="10"/>
  <c r="C21" i="10"/>
  <c r="F21" i="10" s="1"/>
  <c r="B23" i="10" l="1"/>
  <c r="G22" i="10"/>
  <c r="D22" i="10"/>
  <c r="C22" i="10"/>
  <c r="F22" i="10" s="1"/>
  <c r="B24" i="10" l="1"/>
  <c r="G23" i="10"/>
  <c r="D23" i="10"/>
  <c r="C23" i="10"/>
  <c r="F23" i="10" s="1"/>
  <c r="B25" i="10" l="1"/>
  <c r="G24" i="10"/>
  <c r="D24" i="10"/>
  <c r="C24" i="10"/>
  <c r="F24" i="10" s="1"/>
  <c r="B26" i="10" l="1"/>
  <c r="G25" i="10"/>
  <c r="D25" i="10"/>
  <c r="C25" i="10"/>
  <c r="F25" i="10" s="1"/>
  <c r="B27" i="10" l="1"/>
  <c r="G26" i="10"/>
  <c r="D26" i="10"/>
  <c r="C26" i="10"/>
  <c r="F26" i="10" s="1"/>
  <c r="B28" i="10" l="1"/>
  <c r="G27" i="10"/>
  <c r="D27" i="10"/>
  <c r="C27" i="10"/>
  <c r="F27" i="10" s="1"/>
  <c r="B29" i="10" l="1"/>
  <c r="G28" i="10"/>
  <c r="D28" i="10"/>
  <c r="C28" i="10"/>
  <c r="F28" i="10" s="1"/>
  <c r="B30" i="10" l="1"/>
  <c r="G29" i="10"/>
  <c r="D29" i="10"/>
  <c r="C29" i="10"/>
  <c r="F29" i="10" s="1"/>
  <c r="B31" i="10" l="1"/>
  <c r="G30" i="10"/>
  <c r="D30" i="10"/>
  <c r="C30" i="10"/>
  <c r="F30" i="10" s="1"/>
  <c r="B32" i="10" l="1"/>
  <c r="G31" i="10"/>
  <c r="D31" i="10"/>
  <c r="C31" i="10"/>
  <c r="F31" i="10" s="1"/>
  <c r="B33" i="10" l="1"/>
  <c r="G32" i="10"/>
  <c r="D32" i="10"/>
  <c r="C32" i="10"/>
  <c r="F32" i="10" s="1"/>
  <c r="B34" i="10" l="1"/>
  <c r="G33" i="10"/>
  <c r="D33" i="10"/>
  <c r="C33" i="10"/>
  <c r="F33" i="10" s="1"/>
  <c r="B35" i="10" l="1"/>
  <c r="G34" i="10"/>
  <c r="D34" i="10"/>
  <c r="C34" i="10"/>
  <c r="F34" i="10" s="1"/>
  <c r="B36" i="10" l="1"/>
  <c r="G35" i="10"/>
  <c r="D35" i="10"/>
  <c r="C35" i="10"/>
  <c r="F35" i="10" s="1"/>
  <c r="B37" i="10" l="1"/>
  <c r="G36" i="10"/>
  <c r="D36" i="10"/>
  <c r="C36" i="10"/>
  <c r="F36" i="10" s="1"/>
  <c r="B38" i="10" l="1"/>
  <c r="G37" i="10"/>
  <c r="D37" i="10"/>
  <c r="C37" i="10"/>
  <c r="F37" i="10" s="1"/>
  <c r="B39" i="10" l="1"/>
  <c r="G38" i="10"/>
  <c r="D38" i="10"/>
  <c r="C38" i="10"/>
  <c r="F38" i="10" s="1"/>
  <c r="B40" i="10" l="1"/>
  <c r="G39" i="10"/>
  <c r="D39" i="10"/>
  <c r="C39" i="10"/>
  <c r="F39" i="10" s="1"/>
  <c r="B41" i="10" l="1"/>
  <c r="G40" i="10"/>
  <c r="D40" i="10"/>
  <c r="C40" i="10"/>
  <c r="F40" i="10" s="1"/>
  <c r="B42" i="10" l="1"/>
  <c r="G41" i="10"/>
  <c r="D41" i="10"/>
  <c r="C41" i="10"/>
  <c r="F41" i="10" s="1"/>
  <c r="B43" i="10" l="1"/>
  <c r="G42" i="10"/>
  <c r="D42" i="10"/>
  <c r="C42" i="10"/>
  <c r="F42" i="10" s="1"/>
  <c r="B44" i="10" l="1"/>
  <c r="G43" i="10"/>
  <c r="D43" i="10"/>
  <c r="C43" i="10"/>
  <c r="F43" i="10" s="1"/>
  <c r="B45" i="10" l="1"/>
  <c r="G44" i="10"/>
  <c r="D44" i="10"/>
  <c r="C44" i="10"/>
  <c r="F44" i="10" s="1"/>
  <c r="B46" i="10" l="1"/>
  <c r="G45" i="10"/>
  <c r="D45" i="10"/>
  <c r="C45" i="10"/>
  <c r="F45" i="10" s="1"/>
  <c r="B47" i="10" l="1"/>
  <c r="G46" i="10"/>
  <c r="D46" i="10"/>
  <c r="C46" i="10"/>
  <c r="F46" i="10" s="1"/>
  <c r="B48" i="10" l="1"/>
  <c r="G47" i="10"/>
  <c r="D47" i="10"/>
  <c r="C47" i="10"/>
  <c r="F47" i="10" s="1"/>
  <c r="B49" i="10" l="1"/>
  <c r="G48" i="10"/>
  <c r="D48" i="10"/>
  <c r="C48" i="10"/>
  <c r="F48" i="10" s="1"/>
  <c r="B50" i="10" l="1"/>
  <c r="G49" i="10"/>
  <c r="D49" i="10"/>
  <c r="C49" i="10"/>
  <c r="F49" i="10" s="1"/>
  <c r="B51" i="10" l="1"/>
  <c r="G50" i="10"/>
  <c r="D50" i="10"/>
  <c r="C50" i="10"/>
  <c r="F50" i="10" s="1"/>
  <c r="B52" i="10" l="1"/>
  <c r="G51" i="10"/>
  <c r="D51" i="10"/>
  <c r="C51" i="10"/>
  <c r="F51" i="10" s="1"/>
  <c r="B53" i="10" l="1"/>
  <c r="G52" i="10"/>
  <c r="D52" i="10"/>
  <c r="C52" i="10"/>
  <c r="F52" i="10" s="1"/>
  <c r="B54" i="10" l="1"/>
  <c r="G53" i="10"/>
  <c r="D53" i="10"/>
  <c r="C53" i="10"/>
  <c r="F53" i="10" s="1"/>
  <c r="B55" i="10" l="1"/>
  <c r="G54" i="10"/>
  <c r="D54" i="10"/>
  <c r="C54" i="10"/>
  <c r="F54" i="10" s="1"/>
  <c r="B56" i="10" l="1"/>
  <c r="G55" i="10"/>
  <c r="D55" i="10"/>
  <c r="C55" i="10"/>
  <c r="F55" i="10" s="1"/>
  <c r="B57" i="10" l="1"/>
  <c r="G56" i="10"/>
  <c r="D56" i="10"/>
  <c r="C56" i="10"/>
  <c r="F56" i="10" s="1"/>
  <c r="B58" i="10" l="1"/>
  <c r="G57" i="10"/>
  <c r="D57" i="10"/>
  <c r="C57" i="10"/>
  <c r="F57" i="10" s="1"/>
  <c r="B59" i="10" l="1"/>
  <c r="G58" i="10"/>
  <c r="D58" i="10"/>
  <c r="C58" i="10"/>
  <c r="F58" i="10" s="1"/>
  <c r="B60" i="10" l="1"/>
  <c r="G59" i="10"/>
  <c r="D59" i="10"/>
  <c r="C59" i="10"/>
  <c r="F59" i="10" s="1"/>
  <c r="B61" i="10" l="1"/>
  <c r="G60" i="10"/>
  <c r="D60" i="10"/>
  <c r="C60" i="10"/>
  <c r="F60" i="10" s="1"/>
  <c r="B62" i="10" l="1"/>
  <c r="G61" i="10"/>
  <c r="D61" i="10"/>
  <c r="C61" i="10"/>
  <c r="F61" i="10" s="1"/>
  <c r="B63" i="10" l="1"/>
  <c r="G62" i="10"/>
  <c r="D62" i="10"/>
  <c r="C62" i="10"/>
  <c r="F62" i="10" s="1"/>
  <c r="B64" i="10" l="1"/>
  <c r="D63" i="10"/>
  <c r="G63" i="10"/>
  <c r="C63" i="10"/>
  <c r="F63" i="10" s="1"/>
  <c r="B65" i="10" l="1"/>
  <c r="G64" i="10"/>
  <c r="D64" i="10"/>
  <c r="C64" i="10"/>
  <c r="F64" i="10" s="1"/>
  <c r="B66" i="10" l="1"/>
  <c r="D65" i="10"/>
  <c r="G65" i="10"/>
  <c r="C65" i="10"/>
  <c r="F65" i="10" s="1"/>
  <c r="B67" i="10" l="1"/>
  <c r="G66" i="10"/>
  <c r="D66" i="10"/>
  <c r="C66" i="10"/>
  <c r="F66" i="10" s="1"/>
  <c r="B68" i="10" l="1"/>
  <c r="D67" i="10"/>
  <c r="G67" i="10"/>
  <c r="C67" i="10"/>
  <c r="F67" i="10" s="1"/>
  <c r="B69" i="10" l="1"/>
  <c r="G68" i="10"/>
  <c r="D68" i="10"/>
  <c r="C68" i="10"/>
  <c r="F68" i="10" s="1"/>
  <c r="B70" i="10" l="1"/>
  <c r="D69" i="10"/>
  <c r="G69" i="10"/>
  <c r="C69" i="10"/>
  <c r="F69" i="10" s="1"/>
  <c r="B71" i="10" l="1"/>
  <c r="G70" i="10"/>
  <c r="D70" i="10"/>
  <c r="C70" i="10"/>
  <c r="F70" i="10" s="1"/>
  <c r="B72" i="10" l="1"/>
  <c r="D71" i="10"/>
  <c r="G71" i="10"/>
  <c r="C71" i="10"/>
  <c r="F71" i="10" s="1"/>
  <c r="B73" i="10" l="1"/>
  <c r="G72" i="10"/>
  <c r="D72" i="10"/>
  <c r="C72" i="10"/>
  <c r="F72" i="10" s="1"/>
  <c r="B74" i="10" l="1"/>
  <c r="D73" i="10"/>
  <c r="G73" i="10"/>
  <c r="C73" i="10"/>
  <c r="F73" i="10" s="1"/>
  <c r="B75" i="10" l="1"/>
  <c r="G74" i="10"/>
  <c r="D74" i="10"/>
  <c r="C74" i="10"/>
  <c r="F74" i="10" s="1"/>
  <c r="B76" i="10" l="1"/>
  <c r="D75" i="10"/>
  <c r="G75" i="10"/>
  <c r="C75" i="10"/>
  <c r="F75" i="10" s="1"/>
  <c r="B77" i="10" l="1"/>
  <c r="G76" i="10"/>
  <c r="D76" i="10"/>
  <c r="C76" i="10"/>
  <c r="F76" i="10" s="1"/>
  <c r="B78" i="10" l="1"/>
  <c r="D77" i="10"/>
  <c r="G77" i="10"/>
  <c r="C77" i="10"/>
  <c r="F77" i="10" s="1"/>
  <c r="B79" i="10" l="1"/>
  <c r="G78" i="10"/>
  <c r="D78" i="10"/>
  <c r="C78" i="10"/>
  <c r="F78" i="10" s="1"/>
  <c r="B80" i="10" l="1"/>
  <c r="D79" i="10"/>
  <c r="G79" i="10"/>
  <c r="C79" i="10"/>
  <c r="F79" i="10" s="1"/>
  <c r="B81" i="10" l="1"/>
  <c r="G80" i="10"/>
  <c r="D80" i="10"/>
  <c r="C80" i="10"/>
  <c r="F80" i="10" s="1"/>
  <c r="B82" i="10" l="1"/>
  <c r="D81" i="10"/>
  <c r="G81" i="10"/>
  <c r="C81" i="10"/>
  <c r="F81" i="10" s="1"/>
  <c r="B83" i="10" l="1"/>
  <c r="G82" i="10"/>
  <c r="D82" i="10"/>
  <c r="C82" i="10"/>
  <c r="F82" i="10" s="1"/>
  <c r="B84" i="10" l="1"/>
  <c r="D83" i="10"/>
  <c r="G83" i="10"/>
  <c r="C83" i="10"/>
  <c r="F83" i="10" s="1"/>
  <c r="B85" i="10" l="1"/>
  <c r="G84" i="10"/>
  <c r="D84" i="10"/>
  <c r="C84" i="10"/>
  <c r="F84" i="10" s="1"/>
  <c r="B86" i="10" l="1"/>
  <c r="D85" i="10"/>
  <c r="G85" i="10"/>
  <c r="C85" i="10"/>
  <c r="F85" i="10" s="1"/>
  <c r="B87" i="10" l="1"/>
  <c r="G86" i="10"/>
  <c r="D86" i="10"/>
  <c r="C86" i="10"/>
  <c r="F86" i="10" s="1"/>
  <c r="B88" i="10" l="1"/>
  <c r="D87" i="10"/>
  <c r="G87" i="10"/>
  <c r="C87" i="10"/>
  <c r="F87" i="10" s="1"/>
  <c r="B89" i="10" l="1"/>
  <c r="G88" i="10"/>
  <c r="D88" i="10"/>
  <c r="C88" i="10"/>
  <c r="F88" i="10" s="1"/>
  <c r="B90" i="10" l="1"/>
  <c r="G89" i="10"/>
  <c r="D89" i="10"/>
  <c r="C89" i="10"/>
  <c r="F89" i="10" s="1"/>
  <c r="B91" i="10" l="1"/>
  <c r="G90" i="10"/>
  <c r="D90" i="10"/>
  <c r="C90" i="10"/>
  <c r="F90" i="10" s="1"/>
  <c r="B92" i="10" l="1"/>
  <c r="G91" i="10"/>
  <c r="D91" i="10"/>
  <c r="C91" i="10"/>
  <c r="F91" i="10" s="1"/>
  <c r="B93" i="10" l="1"/>
  <c r="G92" i="10"/>
  <c r="D92" i="10"/>
  <c r="C92" i="10"/>
  <c r="F92" i="10" s="1"/>
  <c r="B94" i="10" l="1"/>
  <c r="G93" i="10"/>
  <c r="D93" i="10"/>
  <c r="C93" i="10"/>
  <c r="F93" i="10" s="1"/>
  <c r="B95" i="10" l="1"/>
  <c r="G94" i="10"/>
  <c r="D94" i="10"/>
  <c r="C94" i="10"/>
  <c r="F94" i="10" s="1"/>
  <c r="B96" i="10" l="1"/>
  <c r="G95" i="10"/>
  <c r="D95" i="10"/>
  <c r="C95" i="10"/>
  <c r="F95" i="10" s="1"/>
  <c r="B97" i="10" l="1"/>
  <c r="G96" i="10"/>
  <c r="D96" i="10"/>
  <c r="C96" i="10"/>
  <c r="F96" i="10" s="1"/>
  <c r="B98" i="10" l="1"/>
  <c r="G97" i="10"/>
  <c r="D97" i="10"/>
  <c r="C97" i="10"/>
  <c r="F97" i="10" s="1"/>
  <c r="B99" i="10" l="1"/>
  <c r="G98" i="10"/>
  <c r="D98" i="10"/>
  <c r="C98" i="10"/>
  <c r="F98" i="10" s="1"/>
  <c r="B100" i="10" l="1"/>
  <c r="G99" i="10"/>
  <c r="D99" i="10"/>
  <c r="C99" i="10"/>
  <c r="F99" i="10" s="1"/>
  <c r="B101" i="10" l="1"/>
  <c r="G100" i="10"/>
  <c r="D100" i="10"/>
  <c r="C100" i="10"/>
  <c r="F100" i="10" s="1"/>
  <c r="B102" i="10" l="1"/>
  <c r="G101" i="10"/>
  <c r="D101" i="10"/>
  <c r="C101" i="10"/>
  <c r="F101" i="10" s="1"/>
  <c r="B103" i="10" l="1"/>
  <c r="G102" i="10"/>
  <c r="D102" i="10"/>
  <c r="C102" i="10"/>
  <c r="F102" i="10" s="1"/>
  <c r="B104" i="10" l="1"/>
  <c r="G103" i="10"/>
  <c r="D103" i="10"/>
  <c r="C103" i="10"/>
  <c r="F103" i="10" s="1"/>
  <c r="B105" i="10" l="1"/>
  <c r="G104" i="10"/>
  <c r="D104" i="10"/>
  <c r="C104" i="10"/>
  <c r="F104" i="10" s="1"/>
  <c r="B106" i="10" l="1"/>
  <c r="G105" i="10"/>
  <c r="D105" i="10"/>
  <c r="C105" i="10"/>
  <c r="F105" i="10" s="1"/>
  <c r="B107" i="10" l="1"/>
  <c r="G106" i="10"/>
  <c r="D106" i="10"/>
  <c r="C106" i="10"/>
  <c r="F106" i="10" s="1"/>
  <c r="B108" i="10" l="1"/>
  <c r="G107" i="10"/>
  <c r="D107" i="10"/>
  <c r="C107" i="10"/>
  <c r="F107" i="10" s="1"/>
  <c r="B109" i="10" l="1"/>
  <c r="G108" i="10"/>
  <c r="D108" i="10"/>
  <c r="C108" i="10"/>
  <c r="F108" i="10" s="1"/>
  <c r="B110" i="10" l="1"/>
  <c r="G109" i="10"/>
  <c r="D109" i="10"/>
  <c r="C109" i="10"/>
  <c r="F109" i="10" s="1"/>
  <c r="B111" i="10" l="1"/>
  <c r="G110" i="10"/>
  <c r="D110" i="10"/>
  <c r="C110" i="10"/>
  <c r="F110" i="10" s="1"/>
  <c r="B112" i="10" l="1"/>
  <c r="G111" i="10"/>
  <c r="D111" i="10"/>
  <c r="C111" i="10"/>
  <c r="F111" i="10" s="1"/>
  <c r="B113" i="10" l="1"/>
  <c r="G112" i="10"/>
  <c r="D112" i="10"/>
  <c r="C112" i="10"/>
  <c r="F112" i="10" s="1"/>
  <c r="B114" i="10" l="1"/>
  <c r="G113" i="10"/>
  <c r="D113" i="10"/>
  <c r="C113" i="10"/>
  <c r="F113" i="10" s="1"/>
  <c r="B115" i="10" l="1"/>
  <c r="G114" i="10"/>
  <c r="D114" i="10"/>
  <c r="C114" i="10"/>
  <c r="F114" i="10" s="1"/>
  <c r="B116" i="10" l="1"/>
  <c r="G115" i="10"/>
  <c r="D115" i="10"/>
  <c r="C115" i="10"/>
  <c r="F115" i="10" s="1"/>
  <c r="B117" i="10" l="1"/>
  <c r="G116" i="10"/>
  <c r="D116" i="10"/>
  <c r="C116" i="10"/>
  <c r="F116" i="10" s="1"/>
  <c r="B118" i="10" l="1"/>
  <c r="G117" i="10"/>
  <c r="D117" i="10"/>
  <c r="C117" i="10"/>
  <c r="F117" i="10" s="1"/>
  <c r="B119" i="10" l="1"/>
  <c r="G118" i="10"/>
  <c r="D118" i="10"/>
  <c r="C118" i="10"/>
  <c r="F118" i="10" s="1"/>
  <c r="B120" i="10" l="1"/>
  <c r="G119" i="10"/>
  <c r="D119" i="10"/>
  <c r="C119" i="10"/>
  <c r="F119" i="10" s="1"/>
  <c r="B121" i="10" l="1"/>
  <c r="G120" i="10"/>
  <c r="D120" i="10"/>
  <c r="C120" i="10"/>
  <c r="F120" i="10" s="1"/>
  <c r="B122" i="10" l="1"/>
  <c r="G121" i="10"/>
  <c r="D121" i="10"/>
  <c r="C121" i="10"/>
  <c r="F121" i="10" s="1"/>
  <c r="B123" i="10" l="1"/>
  <c r="G122" i="10"/>
  <c r="D122" i="10"/>
  <c r="C122" i="10"/>
  <c r="F122" i="10" s="1"/>
  <c r="B124" i="10" l="1"/>
  <c r="G123" i="10"/>
  <c r="D123" i="10"/>
  <c r="C123" i="10"/>
  <c r="F123" i="10" s="1"/>
  <c r="B125" i="10" l="1"/>
  <c r="G124" i="10"/>
  <c r="D124" i="10"/>
  <c r="C124" i="10"/>
  <c r="F124" i="10" s="1"/>
  <c r="B126" i="10" l="1"/>
  <c r="G125" i="10"/>
  <c r="D125" i="10"/>
  <c r="C125" i="10"/>
  <c r="F125" i="10" s="1"/>
  <c r="B127" i="10" l="1"/>
  <c r="G126" i="10"/>
  <c r="D126" i="10"/>
  <c r="C126" i="10"/>
  <c r="F126" i="10" s="1"/>
  <c r="B128" i="10" l="1"/>
  <c r="G127" i="10"/>
  <c r="D127" i="10"/>
  <c r="C127" i="10"/>
  <c r="F127" i="10" s="1"/>
  <c r="B129" i="10" l="1"/>
  <c r="G128" i="10"/>
  <c r="D128" i="10"/>
  <c r="C128" i="10"/>
  <c r="F128" i="10" s="1"/>
  <c r="B130" i="10" l="1"/>
  <c r="G129" i="10"/>
  <c r="D129" i="10"/>
  <c r="C129" i="10"/>
  <c r="F129" i="10" s="1"/>
  <c r="B131" i="10" l="1"/>
  <c r="G130" i="10"/>
  <c r="D130" i="10"/>
  <c r="C130" i="10"/>
  <c r="F130" i="10" s="1"/>
  <c r="B132" i="10" l="1"/>
  <c r="G131" i="10"/>
  <c r="D131" i="10"/>
  <c r="C131" i="10"/>
  <c r="F131" i="10" s="1"/>
  <c r="B133" i="10" l="1"/>
  <c r="G132" i="10"/>
  <c r="D132" i="10"/>
  <c r="C132" i="10"/>
  <c r="F132" i="10" s="1"/>
  <c r="B134" i="10" l="1"/>
  <c r="G133" i="10"/>
  <c r="D133" i="10"/>
  <c r="C133" i="10"/>
  <c r="F133" i="10" s="1"/>
  <c r="B135" i="10" l="1"/>
  <c r="G134" i="10"/>
  <c r="D134" i="10"/>
  <c r="C134" i="10"/>
  <c r="F134" i="10" s="1"/>
  <c r="B136" i="10" l="1"/>
  <c r="G135" i="10"/>
  <c r="D135" i="10"/>
  <c r="C135" i="10"/>
  <c r="F135" i="10" s="1"/>
  <c r="B137" i="10" l="1"/>
  <c r="G136" i="10"/>
  <c r="D136" i="10"/>
  <c r="C136" i="10"/>
  <c r="F136" i="10" s="1"/>
  <c r="B138" i="10" l="1"/>
  <c r="G137" i="10"/>
  <c r="D137" i="10"/>
  <c r="C137" i="10"/>
  <c r="F137" i="10" s="1"/>
  <c r="B139" i="10" l="1"/>
  <c r="G138" i="10"/>
  <c r="D138" i="10"/>
  <c r="C138" i="10"/>
  <c r="F138" i="10" s="1"/>
  <c r="B140" i="10" l="1"/>
  <c r="G139" i="10"/>
  <c r="D139" i="10"/>
  <c r="C139" i="10"/>
  <c r="F139" i="10" s="1"/>
  <c r="B141" i="10" l="1"/>
  <c r="G140" i="10"/>
  <c r="D140" i="10"/>
  <c r="C140" i="10"/>
  <c r="F140" i="10" s="1"/>
  <c r="B142" i="10" l="1"/>
  <c r="G141" i="10"/>
  <c r="D141" i="10"/>
  <c r="C141" i="10"/>
  <c r="F141" i="10" s="1"/>
  <c r="B143" i="10" l="1"/>
  <c r="G142" i="10"/>
  <c r="D142" i="10"/>
  <c r="C142" i="10"/>
  <c r="F142" i="10" s="1"/>
  <c r="B144" i="10" l="1"/>
  <c r="G143" i="10"/>
  <c r="D143" i="10"/>
  <c r="C143" i="10"/>
  <c r="F143" i="10" s="1"/>
  <c r="B145" i="10" l="1"/>
  <c r="G144" i="10"/>
  <c r="D144" i="10"/>
  <c r="C144" i="10"/>
  <c r="F144" i="10" s="1"/>
  <c r="B146" i="10" l="1"/>
  <c r="G145" i="10"/>
  <c r="D145" i="10"/>
  <c r="C145" i="10"/>
  <c r="F145" i="10" s="1"/>
  <c r="B147" i="10" l="1"/>
  <c r="G146" i="10"/>
  <c r="D146" i="10"/>
  <c r="C146" i="10"/>
  <c r="F146" i="10" s="1"/>
  <c r="B148" i="10" l="1"/>
  <c r="G147" i="10"/>
  <c r="D147" i="10"/>
  <c r="C147" i="10"/>
  <c r="F147" i="10" s="1"/>
  <c r="B149" i="10" l="1"/>
  <c r="G148" i="10"/>
  <c r="D148" i="10"/>
  <c r="C148" i="10"/>
  <c r="F148" i="10" s="1"/>
  <c r="B150" i="10" l="1"/>
  <c r="G149" i="10"/>
  <c r="D149" i="10"/>
  <c r="C149" i="10"/>
  <c r="F149" i="10" s="1"/>
  <c r="B151" i="10" l="1"/>
  <c r="G150" i="10"/>
  <c r="D150" i="10"/>
  <c r="C150" i="10"/>
  <c r="F150" i="10" s="1"/>
  <c r="B152" i="10" l="1"/>
  <c r="G151" i="10"/>
  <c r="D151" i="10"/>
  <c r="C151" i="10"/>
  <c r="F151" i="10" s="1"/>
  <c r="B153" i="10" l="1"/>
  <c r="G152" i="10"/>
  <c r="D152" i="10"/>
  <c r="C152" i="10"/>
  <c r="F152" i="10" s="1"/>
  <c r="B154" i="10" l="1"/>
  <c r="G153" i="10"/>
  <c r="D153" i="10"/>
  <c r="C153" i="10"/>
  <c r="F153" i="10" s="1"/>
  <c r="B155" i="10" l="1"/>
  <c r="G154" i="10"/>
  <c r="D154" i="10"/>
  <c r="C154" i="10"/>
  <c r="F154" i="10" s="1"/>
  <c r="B156" i="10" l="1"/>
  <c r="G155" i="10"/>
  <c r="D155" i="10"/>
  <c r="C155" i="10"/>
  <c r="F155" i="10" s="1"/>
  <c r="B157" i="10" l="1"/>
  <c r="G156" i="10"/>
  <c r="D156" i="10"/>
  <c r="C156" i="10"/>
  <c r="F156" i="10" s="1"/>
  <c r="B158" i="10" l="1"/>
  <c r="G157" i="10"/>
  <c r="D157" i="10"/>
  <c r="C157" i="10"/>
  <c r="F157" i="10" s="1"/>
  <c r="B159" i="10" l="1"/>
  <c r="G158" i="10"/>
  <c r="D158" i="10"/>
  <c r="C158" i="10"/>
  <c r="F158" i="10" s="1"/>
  <c r="B160" i="10" l="1"/>
  <c r="G159" i="10"/>
  <c r="D159" i="10"/>
  <c r="C159" i="10"/>
  <c r="F159" i="10" s="1"/>
  <c r="B161" i="10" l="1"/>
  <c r="G160" i="10"/>
  <c r="D160" i="10"/>
  <c r="C160" i="10"/>
  <c r="F160" i="10" s="1"/>
  <c r="B162" i="10" l="1"/>
  <c r="G161" i="10"/>
  <c r="D161" i="10"/>
  <c r="C161" i="10"/>
  <c r="F161" i="10" s="1"/>
  <c r="B163" i="10" l="1"/>
  <c r="G162" i="10"/>
  <c r="D162" i="10"/>
  <c r="C162" i="10"/>
  <c r="F162" i="10" s="1"/>
  <c r="B164" i="10" l="1"/>
  <c r="G163" i="10"/>
  <c r="D163" i="10"/>
  <c r="C163" i="10"/>
  <c r="F163" i="10" s="1"/>
  <c r="B165" i="10" l="1"/>
  <c r="G164" i="10"/>
  <c r="D164" i="10"/>
  <c r="C164" i="10"/>
  <c r="F164" i="10" s="1"/>
  <c r="B166" i="10" l="1"/>
  <c r="G165" i="10"/>
  <c r="D165" i="10"/>
  <c r="C165" i="10"/>
  <c r="F165" i="10" s="1"/>
  <c r="B167" i="10" l="1"/>
  <c r="G166" i="10"/>
  <c r="D166" i="10"/>
  <c r="C166" i="10"/>
  <c r="F166" i="10" s="1"/>
  <c r="B168" i="10" l="1"/>
  <c r="G167" i="10"/>
  <c r="D167" i="10"/>
  <c r="C167" i="10"/>
  <c r="F167" i="10" s="1"/>
  <c r="B169" i="10" l="1"/>
  <c r="G168" i="10"/>
  <c r="D168" i="10"/>
  <c r="C168" i="10"/>
  <c r="F168" i="10" s="1"/>
  <c r="B170" i="10" l="1"/>
  <c r="G169" i="10"/>
  <c r="D169" i="10"/>
  <c r="C169" i="10"/>
  <c r="F169" i="10" s="1"/>
  <c r="B171" i="10" l="1"/>
  <c r="G170" i="10"/>
  <c r="D170" i="10"/>
  <c r="C170" i="10"/>
  <c r="F170" i="10" s="1"/>
  <c r="B172" i="10" l="1"/>
  <c r="G171" i="10"/>
  <c r="D171" i="10"/>
  <c r="C171" i="10"/>
  <c r="F171" i="10" s="1"/>
  <c r="B173" i="10" l="1"/>
  <c r="G172" i="10"/>
  <c r="D172" i="10"/>
  <c r="C172" i="10"/>
  <c r="F172" i="10" s="1"/>
  <c r="B174" i="10" l="1"/>
  <c r="G173" i="10"/>
  <c r="D173" i="10"/>
  <c r="C173" i="10"/>
  <c r="F173" i="10" s="1"/>
  <c r="B175" i="10" l="1"/>
  <c r="G174" i="10"/>
  <c r="D174" i="10"/>
  <c r="C174" i="10"/>
  <c r="F174" i="10" s="1"/>
  <c r="B176" i="10" l="1"/>
  <c r="G175" i="10"/>
  <c r="D175" i="10"/>
  <c r="C175" i="10"/>
  <c r="F175" i="10" s="1"/>
  <c r="B177" i="10" l="1"/>
  <c r="G176" i="10"/>
  <c r="D176" i="10"/>
  <c r="C176" i="10"/>
  <c r="F176" i="10" s="1"/>
  <c r="B178" i="10" l="1"/>
  <c r="G177" i="10"/>
  <c r="D177" i="10"/>
  <c r="C177" i="10"/>
  <c r="F177" i="10" s="1"/>
  <c r="B179" i="10" l="1"/>
  <c r="G178" i="10"/>
  <c r="D178" i="10"/>
  <c r="C178" i="10"/>
  <c r="F178" i="10" s="1"/>
  <c r="B180" i="10" l="1"/>
  <c r="G179" i="10"/>
  <c r="D179" i="10"/>
  <c r="C179" i="10"/>
  <c r="F179" i="10" s="1"/>
  <c r="B181" i="10" l="1"/>
  <c r="G180" i="10"/>
  <c r="D180" i="10"/>
  <c r="C180" i="10"/>
  <c r="F180" i="10" s="1"/>
  <c r="B182" i="10" l="1"/>
  <c r="G181" i="10"/>
  <c r="D181" i="10"/>
  <c r="C181" i="10"/>
  <c r="F181" i="10" s="1"/>
  <c r="B183" i="10" l="1"/>
  <c r="G182" i="10"/>
  <c r="D182" i="10"/>
  <c r="C182" i="10"/>
  <c r="F182" i="10" s="1"/>
  <c r="B184" i="10" l="1"/>
  <c r="G183" i="10"/>
  <c r="D183" i="10"/>
  <c r="C183" i="10"/>
  <c r="F183" i="10" s="1"/>
  <c r="B185" i="10" l="1"/>
  <c r="G184" i="10"/>
  <c r="D184" i="10"/>
  <c r="C184" i="10"/>
  <c r="F184" i="10" s="1"/>
  <c r="B186" i="10" l="1"/>
  <c r="G185" i="10"/>
  <c r="D185" i="10"/>
  <c r="C185" i="10"/>
  <c r="F185" i="10" s="1"/>
  <c r="B187" i="10" l="1"/>
  <c r="G186" i="10"/>
  <c r="D186" i="10"/>
  <c r="C186" i="10"/>
  <c r="F186" i="10" s="1"/>
  <c r="B188" i="10" l="1"/>
  <c r="G187" i="10"/>
  <c r="D187" i="10"/>
  <c r="C187" i="10"/>
  <c r="F187" i="10" s="1"/>
  <c r="B189" i="10" l="1"/>
  <c r="G188" i="10"/>
  <c r="D188" i="10"/>
  <c r="C188" i="10"/>
  <c r="F188" i="10" s="1"/>
  <c r="B190" i="10" l="1"/>
  <c r="G189" i="10"/>
  <c r="D189" i="10"/>
  <c r="C189" i="10"/>
  <c r="F189" i="10" s="1"/>
  <c r="B191" i="10" l="1"/>
  <c r="G190" i="10"/>
  <c r="D190" i="10"/>
  <c r="C190" i="10"/>
  <c r="F190" i="10" s="1"/>
  <c r="B192" i="10" l="1"/>
  <c r="G191" i="10"/>
  <c r="D191" i="10"/>
  <c r="C191" i="10"/>
  <c r="F191" i="10" s="1"/>
  <c r="B193" i="10" l="1"/>
  <c r="G192" i="10"/>
  <c r="D192" i="10"/>
  <c r="C192" i="10"/>
  <c r="F192" i="10" s="1"/>
  <c r="B194" i="10" l="1"/>
  <c r="G193" i="10"/>
  <c r="D193" i="10"/>
  <c r="C193" i="10"/>
  <c r="F193" i="10" s="1"/>
  <c r="B195" i="10" l="1"/>
  <c r="G194" i="10"/>
  <c r="D194" i="10"/>
  <c r="C194" i="10"/>
  <c r="F194" i="10" s="1"/>
  <c r="B196" i="10" l="1"/>
  <c r="G195" i="10"/>
  <c r="D195" i="10"/>
  <c r="C195" i="10"/>
  <c r="F195" i="10" s="1"/>
  <c r="B197" i="10" l="1"/>
  <c r="G196" i="10"/>
  <c r="D196" i="10"/>
  <c r="C196" i="10"/>
  <c r="F196" i="10" s="1"/>
  <c r="B198" i="10" l="1"/>
  <c r="G197" i="10"/>
  <c r="D197" i="10"/>
  <c r="C197" i="10"/>
  <c r="F197" i="10" s="1"/>
  <c r="B199" i="10" l="1"/>
  <c r="G198" i="10"/>
  <c r="D198" i="10"/>
  <c r="C198" i="10"/>
  <c r="F198" i="10" s="1"/>
  <c r="B200" i="10" l="1"/>
  <c r="G199" i="10"/>
  <c r="D199" i="10"/>
  <c r="C199" i="10"/>
  <c r="F199" i="10" s="1"/>
  <c r="B201" i="10" l="1"/>
  <c r="G200" i="10"/>
  <c r="D200" i="10"/>
  <c r="C200" i="10"/>
  <c r="F200" i="10" s="1"/>
  <c r="B202" i="10" l="1"/>
  <c r="G201" i="10"/>
  <c r="D201" i="10"/>
  <c r="C201" i="10"/>
  <c r="F201" i="10" s="1"/>
  <c r="B203" i="10" l="1"/>
  <c r="G202" i="10"/>
  <c r="D202" i="10"/>
  <c r="C202" i="10"/>
  <c r="F202" i="10" s="1"/>
  <c r="B204" i="10" l="1"/>
  <c r="G203" i="10"/>
  <c r="D203" i="10"/>
  <c r="C203" i="10"/>
  <c r="F203" i="10" s="1"/>
  <c r="B205" i="10" l="1"/>
  <c r="G204" i="10"/>
  <c r="D204" i="10"/>
  <c r="C204" i="10"/>
  <c r="F204" i="10" s="1"/>
  <c r="B206" i="10" l="1"/>
  <c r="G205" i="10"/>
  <c r="D205" i="10"/>
  <c r="C205" i="10"/>
  <c r="F205" i="10" s="1"/>
  <c r="B207" i="10" l="1"/>
  <c r="G206" i="10"/>
  <c r="D206" i="10"/>
  <c r="C206" i="10"/>
  <c r="F206" i="10" s="1"/>
  <c r="B208" i="10" l="1"/>
  <c r="G207" i="10"/>
  <c r="D207" i="10"/>
  <c r="C207" i="10"/>
  <c r="F207" i="10" s="1"/>
  <c r="B209" i="10" l="1"/>
  <c r="G208" i="10"/>
  <c r="D208" i="10"/>
  <c r="C208" i="10"/>
  <c r="F208" i="10" s="1"/>
  <c r="B210" i="10" l="1"/>
  <c r="G209" i="10"/>
  <c r="D209" i="10"/>
  <c r="C209" i="10"/>
  <c r="F209" i="10" s="1"/>
  <c r="B211" i="10" l="1"/>
  <c r="G210" i="10"/>
  <c r="D210" i="10"/>
  <c r="C210" i="10"/>
  <c r="F210" i="10" s="1"/>
  <c r="B212" i="10" l="1"/>
  <c r="G211" i="10"/>
  <c r="D211" i="10"/>
  <c r="C211" i="10"/>
  <c r="F211" i="10" s="1"/>
  <c r="G212" i="10" l="1"/>
  <c r="D212" i="10"/>
  <c r="B213" i="10"/>
  <c r="C212" i="10"/>
  <c r="F212" i="10" s="1"/>
  <c r="C213" i="10" l="1"/>
  <c r="F213" i="10" s="1"/>
  <c r="G213" i="10"/>
  <c r="D213" i="10"/>
  <c r="B214" i="10"/>
  <c r="G214" i="10" l="1"/>
  <c r="D214" i="10"/>
  <c r="C214" i="10"/>
  <c r="F214" i="10" s="1"/>
  <c r="B215" i="10"/>
  <c r="G215" i="10" l="1"/>
  <c r="D215" i="10"/>
  <c r="C215" i="10"/>
  <c r="F215" i="10" s="1"/>
  <c r="B216" i="10"/>
  <c r="G216" i="10" l="1"/>
  <c r="D216" i="10"/>
  <c r="C216" i="10"/>
  <c r="F216" i="10" s="1"/>
  <c r="B217" i="10"/>
  <c r="G217" i="10" l="1"/>
  <c r="D217" i="10"/>
  <c r="C217" i="10"/>
  <c r="F217" i="10" s="1"/>
  <c r="B218" i="10"/>
  <c r="G218" i="10" l="1"/>
  <c r="D218" i="10"/>
  <c r="C218" i="10"/>
  <c r="F218" i="10" s="1"/>
  <c r="B219" i="10"/>
  <c r="G219" i="10" l="1"/>
  <c r="D219" i="10"/>
  <c r="B220" i="10"/>
  <c r="C219" i="10"/>
  <c r="F219" i="10" s="1"/>
  <c r="G220" i="10" l="1"/>
  <c r="D220" i="10"/>
  <c r="C220" i="10"/>
  <c r="F220" i="10" s="1"/>
  <c r="B221" i="10"/>
  <c r="G221" i="10" l="1"/>
  <c r="D221" i="10"/>
  <c r="C221" i="10"/>
  <c r="F221" i="10" s="1"/>
  <c r="B222" i="10"/>
  <c r="G222" i="10" l="1"/>
  <c r="D222" i="10"/>
  <c r="B223" i="10"/>
  <c r="C222" i="10"/>
  <c r="F222" i="10" s="1"/>
  <c r="G223" i="10" l="1"/>
  <c r="D223" i="10"/>
  <c r="C223" i="10"/>
  <c r="F223" i="10" s="1"/>
  <c r="B224" i="10"/>
  <c r="G224" i="10" l="1"/>
  <c r="D224" i="10"/>
  <c r="C224" i="10"/>
  <c r="F224" i="10" s="1"/>
  <c r="B225" i="10"/>
  <c r="G225" i="10" l="1"/>
  <c r="D225" i="10"/>
  <c r="B226" i="10"/>
  <c r="C225" i="10"/>
  <c r="F225" i="10" s="1"/>
  <c r="G226" i="10" l="1"/>
  <c r="D226" i="10"/>
  <c r="C226" i="10"/>
  <c r="F226" i="10" s="1"/>
  <c r="B227" i="10"/>
  <c r="G227" i="10" l="1"/>
  <c r="D227" i="10"/>
  <c r="C227" i="10"/>
  <c r="F227" i="10" s="1"/>
  <c r="B228" i="10"/>
  <c r="G228" i="10" l="1"/>
  <c r="D228" i="10"/>
  <c r="B229" i="10"/>
  <c r="C228" i="10"/>
  <c r="F228" i="10" s="1"/>
  <c r="G229" i="10" l="1"/>
  <c r="D229" i="10"/>
  <c r="C229" i="10"/>
  <c r="F229" i="10" s="1"/>
  <c r="B230" i="10"/>
  <c r="G230" i="10" l="1"/>
  <c r="D230" i="10"/>
  <c r="C230" i="10"/>
  <c r="F230" i="10" s="1"/>
  <c r="B231" i="10"/>
  <c r="G231" i="10" l="1"/>
  <c r="D231" i="10"/>
  <c r="B232" i="10"/>
  <c r="C231" i="10"/>
  <c r="F231" i="10" s="1"/>
  <c r="G232" i="10" l="1"/>
  <c r="D232" i="10"/>
  <c r="C232" i="10"/>
  <c r="F232" i="10" s="1"/>
  <c r="B233" i="10"/>
  <c r="G233" i="10" l="1"/>
  <c r="D233" i="10"/>
  <c r="C233" i="10"/>
  <c r="F233" i="10" s="1"/>
  <c r="B234" i="10"/>
  <c r="G234" i="10" l="1"/>
  <c r="D234" i="10"/>
  <c r="C234" i="10"/>
  <c r="F234" i="10" s="1"/>
  <c r="B235" i="10"/>
  <c r="C235" i="10" l="1"/>
  <c r="F235" i="10" s="1"/>
  <c r="G235" i="10"/>
  <c r="D235" i="10"/>
  <c r="B236" i="10"/>
  <c r="C236" i="10" l="1"/>
  <c r="F236" i="10" s="1"/>
  <c r="G236" i="10"/>
  <c r="D236" i="10"/>
  <c r="B237" i="10"/>
  <c r="G237" i="10" l="1"/>
  <c r="D237" i="10"/>
  <c r="C237" i="10"/>
  <c r="F237" i="10" s="1"/>
  <c r="B238" i="10"/>
  <c r="G238" i="10" l="1"/>
  <c r="D238" i="10"/>
  <c r="C238" i="10"/>
  <c r="F238" i="10" s="1"/>
  <c r="B239" i="10"/>
  <c r="G239" i="10" l="1"/>
  <c r="D239" i="10"/>
  <c r="C239" i="10"/>
  <c r="F239" i="10" s="1"/>
  <c r="B240" i="10"/>
  <c r="G240" i="10" l="1"/>
  <c r="D240" i="10"/>
  <c r="C240" i="10"/>
  <c r="F240" i="10" s="1"/>
  <c r="B241" i="10"/>
  <c r="G241" i="10" l="1"/>
  <c r="D241" i="10"/>
  <c r="C241" i="10"/>
  <c r="F241" i="10" s="1"/>
  <c r="B242" i="10"/>
  <c r="G242" i="10" l="1"/>
  <c r="D242" i="10"/>
  <c r="C242" i="10"/>
  <c r="F242" i="10" s="1"/>
  <c r="B243" i="10"/>
  <c r="G243" i="10" l="1"/>
  <c r="D243" i="10"/>
  <c r="C243" i="10"/>
  <c r="F243" i="10" s="1"/>
  <c r="B244" i="10"/>
  <c r="G244" i="10" l="1"/>
  <c r="D244" i="10"/>
  <c r="C244" i="10"/>
  <c r="F244" i="10" s="1"/>
  <c r="B245" i="10"/>
  <c r="G245" i="10" l="1"/>
  <c r="D245" i="10"/>
  <c r="C245" i="10"/>
  <c r="F245" i="10" s="1"/>
  <c r="B246" i="10"/>
  <c r="G246" i="10" l="1"/>
  <c r="D246" i="10"/>
  <c r="C246" i="10"/>
  <c r="F246" i="10" s="1"/>
  <c r="B247" i="10"/>
  <c r="G247" i="10" l="1"/>
  <c r="D247" i="10"/>
  <c r="C247" i="10"/>
  <c r="F247" i="10" s="1"/>
  <c r="B248" i="10"/>
  <c r="G248" i="10" l="1"/>
  <c r="D248" i="10"/>
  <c r="C248" i="10"/>
  <c r="F248" i="10" s="1"/>
  <c r="B249" i="10"/>
  <c r="G249" i="10" l="1"/>
  <c r="D249" i="10"/>
  <c r="C249" i="10"/>
  <c r="F249" i="10" s="1"/>
  <c r="B250" i="10"/>
  <c r="G250" i="10" l="1"/>
  <c r="D250" i="10"/>
  <c r="C250" i="10"/>
  <c r="F250" i="10" s="1"/>
  <c r="B251" i="10"/>
  <c r="G251" i="10" l="1"/>
  <c r="D251" i="10"/>
  <c r="C251" i="10"/>
  <c r="F251" i="10" s="1"/>
  <c r="B252" i="10"/>
  <c r="G252" i="10" l="1"/>
  <c r="D252" i="10"/>
  <c r="C252" i="10"/>
  <c r="F252" i="10" s="1"/>
  <c r="B253" i="10"/>
  <c r="G253" i="10" l="1"/>
  <c r="D253" i="10"/>
  <c r="C253" i="10"/>
  <c r="F253" i="10" s="1"/>
  <c r="B254" i="10"/>
  <c r="G254" i="10" l="1"/>
  <c r="D254" i="10"/>
  <c r="C254" i="10"/>
  <c r="F254" i="10" s="1"/>
  <c r="B255" i="10"/>
  <c r="G255" i="10" l="1"/>
  <c r="D255" i="10"/>
  <c r="C255" i="10"/>
  <c r="F255" i="10" s="1"/>
  <c r="B256" i="10"/>
  <c r="G256" i="10" l="1"/>
  <c r="D256" i="10"/>
  <c r="C256" i="10"/>
  <c r="F256" i="10" s="1"/>
  <c r="B257" i="10"/>
  <c r="G257" i="10" l="1"/>
  <c r="D257" i="10"/>
  <c r="C257" i="10"/>
  <c r="F257" i="10" s="1"/>
  <c r="B258" i="10"/>
  <c r="C258" i="10" l="1"/>
  <c r="F258" i="10" s="1"/>
  <c r="G258" i="10"/>
  <c r="D258" i="10"/>
</calcChain>
</file>

<file path=xl/sharedStrings.xml><?xml version="1.0" encoding="utf-8"?>
<sst xmlns="http://schemas.openxmlformats.org/spreadsheetml/2006/main" count="292" uniqueCount="207">
  <si>
    <t>NO</t>
  </si>
  <si>
    <t>O</t>
  </si>
  <si>
    <t>Y</t>
  </si>
  <si>
    <t>Comprueba si un valor de error es #N/A y devuelve VERDADERO o FALSO.</t>
  </si>
  <si>
    <t>ESNOD</t>
  </si>
  <si>
    <t>Comprueba si un valor es un error (incluyendo #N/A) y devuelve VERDADERO o FALSO.</t>
  </si>
  <si>
    <t>ESERROR</t>
  </si>
  <si>
    <t>Comprueba si un valor es un error (excepto #N/A) y devuelve VERDADERO o FALSO.</t>
  </si>
  <si>
    <t>ESERR</t>
  </si>
  <si>
    <t>Comprueba si un valor es un número y devuelve VERDADERO o FALSO.</t>
  </si>
  <si>
    <t>ESNUMERO</t>
  </si>
  <si>
    <t>Hola</t>
  </si>
  <si>
    <t>hola</t>
  </si>
  <si>
    <t>T</t>
  </si>
  <si>
    <t>Comprueba si un valor es texto y devuelve el texto si lo es, o comillas dobles si no lo es.</t>
  </si>
  <si>
    <t>ESBLANCO</t>
  </si>
  <si>
    <t>Comprueba si se refiere a una celda vacía y devuelve VERDADERO o FALSO.</t>
  </si>
  <si>
    <t>TIPO.DE.ERROR</t>
  </si>
  <si>
    <t>Devuelve un número que coincide con un valor de error.</t>
  </si>
  <si>
    <t>número</t>
  </si>
  <si>
    <t>texto</t>
  </si>
  <si>
    <t>lógico</t>
  </si>
  <si>
    <t>error</t>
  </si>
  <si>
    <t>matriz</t>
  </si>
  <si>
    <t>Devuelve un entero que representa el tipo de datos de un valor: número = 1; texto = 2; valor lógico = 4; valor de error = 16; matriz = 64.</t>
  </si>
  <si>
    <t>TIPO</t>
  </si>
  <si>
    <t>Devuelve el carácter especificado por el número de código a partir del juego de caracteres establecido en su PC.</t>
  </si>
  <si>
    <t>CARACTER</t>
  </si>
  <si>
    <t>CAR</t>
  </si>
  <si>
    <t>LIMPIAR</t>
  </si>
  <si>
    <t>Quita todos los caracteres no imprimibles del texto.</t>
  </si>
  <si>
    <t>ESPACIOS</t>
  </si>
  <si>
    <t>Quita todos los espacios del texto excepto los espacios individuales entre palabras.</t>
  </si>
  <si>
    <t>RECORTAR</t>
  </si>
  <si>
    <t>Ejemplo Función Recortar</t>
  </si>
  <si>
    <t>Ejemplo                 Función                    Recortar</t>
  </si>
  <si>
    <t xml:space="preserve">                Ejemplo             Función                    Recortar</t>
  </si>
  <si>
    <t xml:space="preserve">           Ejemplo             Función Recortar</t>
  </si>
  <si>
    <t>Devuelve el número de caracteres de una cadena de texto.</t>
  </si>
  <si>
    <t>LARGO</t>
  </si>
  <si>
    <t>DERECHA</t>
  </si>
  <si>
    <t>IZQUIERDA</t>
  </si>
  <si>
    <t>EXTRAE</t>
  </si>
  <si>
    <t>Devuelve el número especificado de caracteres del final de una cadena de texto.</t>
  </si>
  <si>
    <t>Devuelve el número especificado de caracteres del principio de una cadena de texto.</t>
  </si>
  <si>
    <t>Devuelve los caracteres del centro de una cadena de texto, dada una posición y longitud iniciales.</t>
  </si>
  <si>
    <t>MED</t>
  </si>
  <si>
    <t>SUSTITUIR</t>
  </si>
  <si>
    <t>Reemplaza el texto existente con texto nuevo en una cadena.</t>
  </si>
  <si>
    <t>Reemplaza parte de una cadena de texto por otra.</t>
  </si>
  <si>
    <t>REEMPLAZAR</t>
  </si>
  <si>
    <t>VALOR</t>
  </si>
  <si>
    <t>TEXTO</t>
  </si>
  <si>
    <t>Convierte un argumento de texto que representa un número en un número.</t>
  </si>
  <si>
    <t>Convierte un valor en texto, con un formato de número específico.</t>
  </si>
  <si>
    <t>REPETIR</t>
  </si>
  <si>
    <t>Repite el texto un número determinado de veces.</t>
  </si>
  <si>
    <t>sumar sin errores</t>
  </si>
  <si>
    <t>cantidad de errores</t>
  </si>
  <si>
    <t>SI</t>
  </si>
  <si>
    <t>Comprueba si se cumple una condición y devuelve un valor si se evalúa como VERDADERO y otro valor si se evalúa como FALSO.</t>
  </si>
  <si>
    <t>Comprueba si todos los argumentos son VERDADEROS y devuelve VERDADERO o FALSO. Devuelve FALSO si alguno de los argumentos es FALSO.</t>
  </si>
  <si>
    <t>Comprueba si alguno de los argumentos es VERDADERO y devuelve VERDADERO o FALSO. Devuelve FALSO si todos los argumentos son FALSO.</t>
  </si>
  <si>
    <t>Cambia FALSO por VERDADERO y VERDADERO por FALSO.</t>
  </si>
  <si>
    <t>SI ANIDADO</t>
  </si>
  <si>
    <t>PREGUNTA COMPUESTA</t>
  </si>
  <si>
    <t>SIERROR</t>
  </si>
  <si>
    <t>Devuelve un valor si la expresión es un error y otro valor si no lo es.</t>
  </si>
  <si>
    <t>EJEMPLO</t>
  </si>
  <si>
    <t>Devuleve un valor para error y otro para no error</t>
  </si>
  <si>
    <t>N</t>
  </si>
  <si>
    <t>ND</t>
  </si>
  <si>
    <t>Convierte valores no numéricos en números, fechas en números de serie, VERDADERO en 1 y cualquier otro en 0 (cero).</t>
  </si>
  <si>
    <t>Devuelve el valor de error #N/A (valor no disponible)</t>
  </si>
  <si>
    <t>Devuelve VERDADERO si el número es impar.</t>
  </si>
  <si>
    <t>Devuelve VERDADERO si el número es par.</t>
  </si>
  <si>
    <t>ES.IMPAR</t>
  </si>
  <si>
    <t>ES.PAR</t>
  </si>
  <si>
    <t>EJEMPLO. Mejorar la función</t>
  </si>
  <si>
    <t>"=TIPO({1;4})"</t>
  </si>
  <si>
    <t>EjemploFunción             Recortar</t>
  </si>
  <si>
    <t>Grupo A</t>
  </si>
  <si>
    <t>4 de agosto - Irak vs Dinamarca, 13hs, Brasilia</t>
  </si>
  <si>
    <t>4 de agosto - Brasil vs Sudáfrica, 16hs, Brasilia</t>
  </si>
  <si>
    <t>7 de agosto - Dinamarca vs Sudáfrica, 19hs, Brasilia</t>
  </si>
  <si>
    <t>7 de agosto - Brasil vs Irak, 22hs, Brasilia</t>
  </si>
  <si>
    <t>10 de agosto - Dinamarca vs Brasil, 22hs, Salvador</t>
  </si>
  <si>
    <t>10 de agosto - Sudáfrica vs Irak, 22hs, San Pablo</t>
  </si>
  <si>
    <t>Grupo B</t>
  </si>
  <si>
    <t>4 de agosto - Suecia vs Colombia, 19hs, Manaos</t>
  </si>
  <si>
    <t>4 de agosto - Nigeria vs Japón, 22hs, Manaos</t>
  </si>
  <si>
    <t>7 de agosto - Suecia vs Nigeria, 19hs, Manaos</t>
  </si>
  <si>
    <t>7 de agosto - Japón vs Colombia, 22hs, Manaos</t>
  </si>
  <si>
    <t>10 de agosto - Japón vs Suecia, 19hs, Salvador</t>
  </si>
  <si>
    <t>10 de agosto - Colombia vs Nigeria, 19hs, San Pablo</t>
  </si>
  <si>
    <t>Grupo C</t>
  </si>
  <si>
    <t>4 de agosto - Fiji vs Corea del Sur, 17hs, Salvador</t>
  </si>
  <si>
    <t>4 de agosto - México vs Alemania, 20hs, Salvador</t>
  </si>
  <si>
    <t>7 de agosto - Fiji vs México, 13hs, Salvador</t>
  </si>
  <si>
    <t>7 de agosto - Alemania vs Crea del Sur, 16hs, Salvador</t>
  </si>
  <si>
    <t>10 de agosto - Corea del Sur vs México, 16hs, Brasilia</t>
  </si>
  <si>
    <t>Grupo D</t>
  </si>
  <si>
    <t>4 de agosto - Honduras vs Argelia, 15hs, Río de Janeiro (Estadio Olímpico)</t>
  </si>
  <si>
    <t>4 de agosto - Portugal vs Argentina, 18hs, Río de Janeiro (Estadio Olímpico)</t>
  </si>
  <si>
    <t>7 de agosto - Honduras vs Portugal, 15hs, Río de Janeiro (Estadio Olímpico)</t>
  </si>
  <si>
    <t>7 de agosto - Argentina vs Argelia, 18hs, Río de Janeiro (Estadio Olímpico)</t>
  </si>
  <si>
    <t>10 de agosto - Argentina vs Honduras, 13hs, Brasilia</t>
  </si>
  <si>
    <t>10 de agosto - Argelia vs Portugal, 13hs, Mineirao</t>
  </si>
  <si>
    <t>Cuartos de final</t>
  </si>
  <si>
    <t>13 de agosto - 1D vs 2C (25), 13hs, Brasilia</t>
  </si>
  <si>
    <t>13 de agosto - 1B vs 2A (26), 16hs, Salvador</t>
  </si>
  <si>
    <t>13 de agosto - 1C vs 2D (27), 19hs, Belo Horizonte</t>
  </si>
  <si>
    <t>13 de agosto - 1A vs 2B (28), 22hs, San Pablo</t>
  </si>
  <si>
    <t>Semifinal</t>
  </si>
  <si>
    <t>17 de agosto - 28 vs 27 (30), 13hs, Río de Janeiro (Maracaná)</t>
  </si>
  <si>
    <t>17 de agosto - 26 vs 25 (29), 16hs, San Pablo</t>
  </si>
  <si>
    <t>Medalla de Bronce</t>
  </si>
  <si>
    <t>20 de agosto - Perdedor 30 vs Perdedor 29, 13hs, Belo Horizonte</t>
  </si>
  <si>
    <t>Medalla de oro</t>
  </si>
  <si>
    <t>20 de agosto, 30 vs 29, 17.30hs, Río de Janeiro (Maracaná)</t>
  </si>
  <si>
    <t xml:space="preserve">4 de agosto </t>
  </si>
  <si>
    <t xml:space="preserve"> Irak vs Dinamarca</t>
  </si>
  <si>
    <t xml:space="preserve"> 13hs</t>
  </si>
  <si>
    <t xml:space="preserve"> Brasilia</t>
  </si>
  <si>
    <t xml:space="preserve"> Brasil vs Sudáfrica</t>
  </si>
  <si>
    <t xml:space="preserve"> 16hs</t>
  </si>
  <si>
    <t xml:space="preserve">7 de agosto </t>
  </si>
  <si>
    <t xml:space="preserve"> Dinamarca vs Sudáfrica</t>
  </si>
  <si>
    <t xml:space="preserve"> 19hs</t>
  </si>
  <si>
    <t xml:space="preserve"> Brasil vs Irak</t>
  </si>
  <si>
    <t xml:space="preserve"> 22hs</t>
  </si>
  <si>
    <t xml:space="preserve">10 de agosto </t>
  </si>
  <si>
    <t xml:space="preserve"> Dinamarca vs Brasil</t>
  </si>
  <si>
    <t xml:space="preserve"> Salvador</t>
  </si>
  <si>
    <t xml:space="preserve"> Sudáfrica vs Irak</t>
  </si>
  <si>
    <t xml:space="preserve"> San Pablo</t>
  </si>
  <si>
    <t xml:space="preserve"> Suecia vs Colombia</t>
  </si>
  <si>
    <t xml:space="preserve"> Manaos</t>
  </si>
  <si>
    <t xml:space="preserve"> Nigeria vs Japón</t>
  </si>
  <si>
    <t xml:space="preserve"> Suecia vs Nigeria</t>
  </si>
  <si>
    <t xml:space="preserve"> Japón vs Colombia</t>
  </si>
  <si>
    <t xml:space="preserve"> Japón vs Suecia</t>
  </si>
  <si>
    <t xml:space="preserve"> Colombia vs Nigeria</t>
  </si>
  <si>
    <t xml:space="preserve"> Fiji vs Corea del Sur</t>
  </si>
  <si>
    <t xml:space="preserve"> 17hs</t>
  </si>
  <si>
    <t xml:space="preserve"> México vs Alemania</t>
  </si>
  <si>
    <t xml:space="preserve"> 20hs</t>
  </si>
  <si>
    <t xml:space="preserve"> Fiji vs México</t>
  </si>
  <si>
    <t xml:space="preserve"> Alemania vs Crea del Sur</t>
  </si>
  <si>
    <t xml:space="preserve"> Alemania vs Fiji</t>
  </si>
  <si>
    <t xml:space="preserve"> Corea del Sur vs México</t>
  </si>
  <si>
    <t xml:space="preserve"> Honduras vs Argelia</t>
  </si>
  <si>
    <t xml:space="preserve"> 15hs</t>
  </si>
  <si>
    <t xml:space="preserve"> Río de Janeiro (Estadio Olímpico)</t>
  </si>
  <si>
    <t xml:space="preserve"> Portugal vs Argentina</t>
  </si>
  <si>
    <t xml:space="preserve"> 18hs</t>
  </si>
  <si>
    <t xml:space="preserve"> Honduras vs Portugal</t>
  </si>
  <si>
    <t xml:space="preserve"> Argentina vs Argelia</t>
  </si>
  <si>
    <t xml:space="preserve"> Argentina vs Honduras</t>
  </si>
  <si>
    <t xml:space="preserve"> Argelia vs Portugal</t>
  </si>
  <si>
    <t xml:space="preserve"> Mineirao</t>
  </si>
  <si>
    <t xml:space="preserve">13 de agosto </t>
  </si>
  <si>
    <t xml:space="preserve"> 1D vs 2C (25)</t>
  </si>
  <si>
    <t xml:space="preserve"> 1B vs 2A (26)</t>
  </si>
  <si>
    <t xml:space="preserve"> 1C vs 2D (27)</t>
  </si>
  <si>
    <t xml:space="preserve"> Belo Horizonte</t>
  </si>
  <si>
    <t xml:space="preserve"> 1A vs 2B (28)</t>
  </si>
  <si>
    <t xml:space="preserve">17 de agosto </t>
  </si>
  <si>
    <t xml:space="preserve"> 28 vs 27 (30)</t>
  </si>
  <si>
    <t xml:space="preserve"> Río de Janeiro (Maracaná)</t>
  </si>
  <si>
    <t xml:space="preserve"> 26 vs 25 (29)</t>
  </si>
  <si>
    <t xml:space="preserve">20 de agosto </t>
  </si>
  <si>
    <t xml:space="preserve"> Perdedor 30 vs Perdedor 29</t>
  </si>
  <si>
    <t>20 de agosto</t>
  </si>
  <si>
    <t xml:space="preserve"> 30 vs 29</t>
  </si>
  <si>
    <t xml:space="preserve"> 17.30hs</t>
  </si>
  <si>
    <t xml:space="preserve"> 16hs </t>
  </si>
  <si>
    <t>Belo Horizonte</t>
  </si>
  <si>
    <t>10 de agosto - Alemania vs Fiji, 16hs, Belo Horizonte</t>
  </si>
  <si>
    <t>Argentina - Santa Cruz</t>
  </si>
  <si>
    <t>Argentina - Tierra del Fuego</t>
  </si>
  <si>
    <t>Texto en columnas</t>
  </si>
  <si>
    <t>Argentina - Córdoba</t>
  </si>
  <si>
    <t>Quitar Duplicados</t>
  </si>
  <si>
    <t>Argentina - La Rioja</t>
  </si>
  <si>
    <t>Argentina - Neuquen</t>
  </si>
  <si>
    <t>Argentina - Buenos Aires</t>
  </si>
  <si>
    <t>CONCATENAR</t>
  </si>
  <si>
    <t>ENCONTRAR</t>
  </si>
  <si>
    <t>Devuelve la posición inicial de una cadena de texto dentro de otra cadena de texto.</t>
  </si>
  <si>
    <t>Une varios elementos de texto en uno solo.</t>
  </si>
  <si>
    <t>HALLAR</t>
  </si>
  <si>
    <t>Devuelve el número de caracteres en el cual se encuentra un carácter en particular o cadena de texto, leyendo de izquierda a derecha. (No distingue entre mayúsculas y minúsculas)</t>
  </si>
  <si>
    <t>R15</t>
  </si>
  <si>
    <t>R16</t>
  </si>
  <si>
    <t>Orden 1</t>
  </si>
  <si>
    <t>Orden 2</t>
  </si>
  <si>
    <t>Pepe</t>
  </si>
  <si>
    <t>AAA</t>
  </si>
  <si>
    <t>Miguel</t>
  </si>
  <si>
    <t>Raul</t>
  </si>
  <si>
    <t>Saul</t>
  </si>
  <si>
    <t>Nombre</t>
  </si>
  <si>
    <t>Auxiliar</t>
  </si>
  <si>
    <t>Nombre Ordenado</t>
  </si>
  <si>
    <t>JEARAQUIA.EQV</t>
  </si>
  <si>
    <t>Devuelve la jerarquía de un número dentro de una lista de números: su tamaño en relación con otros valores de la lista; si más de un valor tiene la misma jerarquía, se devuelve la jerarquía superior de ese conjunto de valores.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</si>
</sst>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Arial"/>
      <family val="2"/>
    </font>
    <font>
      <b/>
      <sz val="10"/>
      <color rgb="FF333333"/>
      <name val="Georgia"/>
      <family val="1"/>
    </font>
    <font>
      <sz val="10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right"/>
    </xf>
    <xf numFmtId="14" fontId="0" fillId="0" borderId="0" xfId="0" applyNumberFormat="1"/>
    <xf numFmtId="0" fontId="0" fillId="0" borderId="1" xfId="0" applyFill="1" applyBorder="1"/>
    <xf numFmtId="0" fontId="0" fillId="0" borderId="2" xfId="0" applyBorder="1" applyAlignment="1"/>
    <xf numFmtId="16" fontId="0" fillId="0" borderId="1" xfId="0" applyNumberFormat="1" applyBorder="1"/>
    <xf numFmtId="0" fontId="3" fillId="0" borderId="3" xfId="0" applyFont="1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/>
    <xf numFmtId="0" fontId="4" fillId="0" borderId="0" xfId="0" applyFont="1" applyAlignment="1">
      <alignment horizontal="left" vertical="center" wrapText="1" indent="8"/>
    </xf>
    <xf numFmtId="0" fontId="5" fillId="0" borderId="0" xfId="0" applyFont="1" applyAlignment="1">
      <alignment horizontal="left" vertical="center" wrapText="1" indent="8"/>
    </xf>
    <xf numFmtId="0" fontId="0" fillId="0" borderId="4" xfId="0" applyBorder="1"/>
    <xf numFmtId="0" fontId="4" fillId="0" borderId="4" xfId="0" applyFont="1" applyBorder="1" applyAlignment="1">
      <alignment horizontal="left" vertical="center" wrapText="1" indent="8"/>
    </xf>
    <xf numFmtId="0" fontId="5" fillId="0" borderId="4" xfId="0" applyFont="1" applyBorder="1" applyAlignment="1">
      <alignment horizontal="left" vertical="center" wrapText="1" indent="8"/>
    </xf>
    <xf numFmtId="22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114300</xdr:rowOff>
    </xdr:to>
    <xdr:sp macro="" textlink="">
      <xdr:nvSpPr>
        <xdr:cNvPr id="2" name="AutoShape 1" descr="https://cdn.exceltotal.com/0102/funcion-si-anidada-01.png"/>
        <xdr:cNvSpPr>
          <a:spLocks noChangeAspect="1" noChangeArrowheads="1"/>
        </xdr:cNvSpPr>
      </xdr:nvSpPr>
      <xdr:spPr bwMode="auto">
        <a:xfrm>
          <a:off x="38100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114300</xdr:rowOff>
    </xdr:to>
    <xdr:sp macro="" textlink="">
      <xdr:nvSpPr>
        <xdr:cNvPr id="3" name="AutoShape 2" descr="https://cdn.exceltotal.com/0102/funcion-si-anidada-01.png"/>
        <xdr:cNvSpPr>
          <a:spLocks noChangeAspect="1" noChangeArrowheads="1"/>
        </xdr:cNvSpPr>
      </xdr:nvSpPr>
      <xdr:spPr bwMode="auto">
        <a:xfrm>
          <a:off x="38100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114300</xdr:rowOff>
    </xdr:to>
    <xdr:sp macro="" textlink="">
      <xdr:nvSpPr>
        <xdr:cNvPr id="2" name="AutoShape 1" descr="https://cdn.exceltotal.com/0102/funcion-si-anidada-01.png"/>
        <xdr:cNvSpPr>
          <a:spLocks noChangeAspect="1" noChangeArrowheads="1"/>
        </xdr:cNvSpPr>
      </xdr:nvSpPr>
      <xdr:spPr bwMode="auto">
        <a:xfrm>
          <a:off x="65151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114300</xdr:rowOff>
    </xdr:to>
    <xdr:sp macro="" textlink="">
      <xdr:nvSpPr>
        <xdr:cNvPr id="3" name="AutoShape 2" descr="https://cdn.exceltotal.com/0102/funcion-si-anidada-01.png"/>
        <xdr:cNvSpPr>
          <a:spLocks noChangeAspect="1" noChangeArrowheads="1"/>
        </xdr:cNvSpPr>
      </xdr:nvSpPr>
      <xdr:spPr bwMode="auto">
        <a:xfrm>
          <a:off x="65151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urso%20Excel%20Avanzado%2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urso%20Excel%20Avanzado%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j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O"/>
      <sheetName val="SUMAR.SI"/>
      <sheetName val="SUMAR.SI.CONJUNTO"/>
      <sheetName val="SUMA.CUADRADOS"/>
      <sheetName val="CELDA"/>
      <sheetName val="ACUMULADOR"/>
      <sheetName val="SUMA VECTORES"/>
      <sheetName val="TRANSPONER"/>
      <sheetName val="EVALUAR"/>
      <sheetName val="NOMBRES"/>
      <sheetName val="N"/>
      <sheetName val="FORMATO"/>
      <sheetName val="CONVERT"/>
      <sheetName val="IR A ESPECIAL"/>
      <sheetName val="Datos TD"/>
      <sheetName val="T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>
            <v>0.97854770294153903</v>
          </cell>
        </row>
        <row r="4">
          <cell r="B4">
            <v>0.19399165405218566</v>
          </cell>
        </row>
        <row r="5">
          <cell r="B5">
            <v>0.97570866361976738</v>
          </cell>
        </row>
        <row r="6">
          <cell r="B6">
            <v>0.19208606483675739</v>
          </cell>
        </row>
        <row r="7">
          <cell r="B7">
            <v>7.9353040744986947E-2</v>
          </cell>
        </row>
        <row r="8">
          <cell r="B8">
            <v>0.51438187027328974</v>
          </cell>
        </row>
        <row r="9">
          <cell r="B9">
            <v>0.68597575034376657</v>
          </cell>
        </row>
        <row r="17">
          <cell r="B17" t="str">
            <v>Buenos Aires</v>
          </cell>
          <cell r="C17" t="str">
            <v>Santa Fe</v>
          </cell>
          <cell r="D17" t="str">
            <v>Córdoba</v>
          </cell>
          <cell r="E17" t="str">
            <v>San Luis</v>
          </cell>
        </row>
        <row r="18">
          <cell r="A18" t="str">
            <v>A</v>
          </cell>
          <cell r="B18">
            <v>0.24918521241871772</v>
          </cell>
          <cell r="C18">
            <v>0.24930624625323583</v>
          </cell>
          <cell r="D18">
            <v>8.5343418637001123E-2</v>
          </cell>
          <cell r="E18">
            <v>0.3480713000124559</v>
          </cell>
        </row>
        <row r="19">
          <cell r="A19" t="str">
            <v>B</v>
          </cell>
          <cell r="B19">
            <v>0.78432316005805769</v>
          </cell>
          <cell r="C19">
            <v>0.64313356813897771</v>
          </cell>
          <cell r="D19">
            <v>0.81244160663880971</v>
          </cell>
          <cell r="E19">
            <v>0.97657783677307453</v>
          </cell>
        </row>
        <row r="20">
          <cell r="A20" t="str">
            <v>C</v>
          </cell>
          <cell r="B20">
            <v>0.64047486023315725</v>
          </cell>
          <cell r="C20">
            <v>0.62759041971315244</v>
          </cell>
          <cell r="D20">
            <v>0.45509230854902993</v>
          </cell>
          <cell r="E20">
            <v>0.49759953642614674</v>
          </cell>
        </row>
        <row r="21">
          <cell r="A21" t="str">
            <v>D</v>
          </cell>
          <cell r="B21">
            <v>0.96338791643885713</v>
          </cell>
          <cell r="C21">
            <v>0.46651168059299564</v>
          </cell>
          <cell r="D21">
            <v>0.33992020493053954</v>
          </cell>
          <cell r="E21">
            <v>0.4227968985249716</v>
          </cell>
        </row>
        <row r="22">
          <cell r="A22" t="str">
            <v>E</v>
          </cell>
          <cell r="B22">
            <v>0.93601106049582816</v>
          </cell>
          <cell r="C22">
            <v>0.23255646654729256</v>
          </cell>
          <cell r="D22">
            <v>0.88030394015051594</v>
          </cell>
          <cell r="E22">
            <v>0.37014553338310652</v>
          </cell>
        </row>
        <row r="23">
          <cell r="A23" t="str">
            <v>F</v>
          </cell>
          <cell r="B23">
            <v>0.85220290305855262</v>
          </cell>
          <cell r="C23">
            <v>0.55463039055535823</v>
          </cell>
          <cell r="D23">
            <v>0.47267604262894691</v>
          </cell>
          <cell r="E23">
            <v>0.71473067977821814</v>
          </cell>
        </row>
        <row r="24">
          <cell r="A24" t="str">
            <v>G</v>
          </cell>
          <cell r="B24">
            <v>0.22597868937248422</v>
          </cell>
          <cell r="C24">
            <v>0.5449169007694511</v>
          </cell>
          <cell r="D24">
            <v>0.37134013376759201</v>
          </cell>
          <cell r="E24">
            <v>0.99323939353405943</v>
          </cell>
        </row>
      </sheetData>
      <sheetData sheetId="10">
        <row r="2">
          <cell r="A2" t="str">
            <v>Enero</v>
          </cell>
          <cell r="B2">
            <v>3</v>
          </cell>
        </row>
        <row r="3">
          <cell r="A3" t="str">
            <v>Febrero</v>
          </cell>
          <cell r="B3">
            <v>3</v>
          </cell>
        </row>
        <row r="4">
          <cell r="A4" t="str">
            <v>Marzo</v>
          </cell>
          <cell r="B4">
            <v>20</v>
          </cell>
        </row>
        <row r="5">
          <cell r="A5" t="str">
            <v>Abril</v>
          </cell>
          <cell r="B5">
            <v>10</v>
          </cell>
        </row>
      </sheetData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DICE 2"/>
      <sheetName val="COINCIDIR"/>
      <sheetName val="FILAS"/>
      <sheetName val="COLUMNAS"/>
      <sheetName val="DESREF"/>
      <sheetName val="INDIRECTO"/>
      <sheetName val="DIRECCION"/>
      <sheetName val="HIPERVINCULO"/>
      <sheetName val="RESTO"/>
      <sheetName val="FECHA"/>
      <sheetName val="SIFECHA"/>
    </sheetNames>
    <sheetDataSet>
      <sheetData sheetId="0" refreshError="1"/>
      <sheetData sheetId="1" refreshError="1"/>
      <sheetData sheetId="2">
        <row r="18">
          <cell r="B18" t="str">
            <v>A</v>
          </cell>
          <cell r="C18" t="str">
            <v>B</v>
          </cell>
          <cell r="D18" t="str">
            <v>C</v>
          </cell>
          <cell r="E18" t="str">
            <v>D</v>
          </cell>
          <cell r="F18" t="str">
            <v>E</v>
          </cell>
        </row>
        <row r="19">
          <cell r="A19" t="str">
            <v>Enero</v>
          </cell>
          <cell r="B19">
            <v>57</v>
          </cell>
          <cell r="C19">
            <v>77</v>
          </cell>
          <cell r="D19">
            <v>100</v>
          </cell>
          <cell r="E19">
            <v>43</v>
          </cell>
          <cell r="F19">
            <v>48</v>
          </cell>
        </row>
        <row r="20">
          <cell r="A20" t="str">
            <v>Febrero</v>
          </cell>
          <cell r="B20">
            <v>58</v>
          </cell>
          <cell r="C20">
            <v>23</v>
          </cell>
          <cell r="D20">
            <v>49</v>
          </cell>
          <cell r="E20">
            <v>65</v>
          </cell>
          <cell r="F20">
            <v>89</v>
          </cell>
        </row>
        <row r="21">
          <cell r="A21" t="str">
            <v>Marzo</v>
          </cell>
          <cell r="B21">
            <v>95</v>
          </cell>
          <cell r="C21">
            <v>49</v>
          </cell>
          <cell r="D21">
            <v>50</v>
          </cell>
          <cell r="E21">
            <v>86</v>
          </cell>
          <cell r="F21">
            <v>17</v>
          </cell>
        </row>
        <row r="22">
          <cell r="A22" t="str">
            <v>Abril</v>
          </cell>
          <cell r="B22">
            <v>94</v>
          </cell>
          <cell r="C22">
            <v>94</v>
          </cell>
          <cell r="D22">
            <v>16</v>
          </cell>
          <cell r="E22">
            <v>42</v>
          </cell>
          <cell r="F22">
            <v>43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total.com/funciones/informacion/funcion-esnod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E19"/>
  <sheetViews>
    <sheetView workbookViewId="0">
      <selection activeCell="A5" sqref="A5"/>
    </sheetView>
  </sheetViews>
  <sheetFormatPr baseColWidth="10" defaultRowHeight="15" x14ac:dyDescent="0.25"/>
  <cols>
    <col min="2" max="2" width="15.140625" customWidth="1"/>
    <col min="3" max="3" width="48.28515625" customWidth="1"/>
  </cols>
  <sheetData>
    <row r="2" spans="2:5" x14ac:dyDescent="0.25">
      <c r="B2" t="str">
        <f>+IF(D2=1,"ES UNO", "NO ES UNO")</f>
        <v>ES UNO</v>
      </c>
      <c r="C2" t="str">
        <f>+"=+SI(D2=1,""ES UNO"", ""NO ES UNO"")"</f>
        <v>=+SI(D2=1,"ES UNO", "NO ES UNO")</v>
      </c>
      <c r="D2">
        <v>1</v>
      </c>
      <c r="E2">
        <v>2</v>
      </c>
    </row>
    <row r="12" spans="2:5" x14ac:dyDescent="0.25">
      <c r="B12" t="s">
        <v>59</v>
      </c>
      <c r="C12" t="s">
        <v>60</v>
      </c>
    </row>
    <row r="13" spans="2:5" x14ac:dyDescent="0.25">
      <c r="B13" t="s">
        <v>2</v>
      </c>
      <c r="C13" t="s">
        <v>61</v>
      </c>
    </row>
    <row r="19" spans="2:3" x14ac:dyDescent="0.25">
      <c r="B19" t="b">
        <f>+AND(1&lt;2,2=2)</f>
        <v>1</v>
      </c>
      <c r="C19" t="str">
        <f>+"=+Y(1&lt;2,2=2)"</f>
        <v>=+Y(1&lt;2,2=2)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3:E23"/>
  <sheetViews>
    <sheetView workbookViewId="0">
      <selection activeCell="B5" sqref="B5"/>
    </sheetView>
  </sheetViews>
  <sheetFormatPr baseColWidth="10" defaultRowHeight="15" x14ac:dyDescent="0.25"/>
  <cols>
    <col min="2" max="2" width="13.5703125" customWidth="1"/>
    <col min="3" max="3" width="36.42578125" customWidth="1"/>
  </cols>
  <sheetData>
    <row r="3" spans="2:3" x14ac:dyDescent="0.25">
      <c r="B3" t="b">
        <f>+OR(1&lt;2,2&lt;2)</f>
        <v>1</v>
      </c>
      <c r="C3" t="str">
        <f>+"=+O(1&lt;2,2&lt;2)"</f>
        <v>=+O(1&lt;2,2&lt;2)</v>
      </c>
    </row>
    <row r="5" spans="2:3" x14ac:dyDescent="0.25">
      <c r="B5" t="b">
        <f>+NOT(OR(1&lt;2,2&lt;2))</f>
        <v>0</v>
      </c>
      <c r="C5" t="str">
        <f>+"=+NO(O(1&lt;2,2&lt;2))"</f>
        <v>=+NO(O(1&lt;2,2&lt;2))</v>
      </c>
    </row>
    <row r="10" spans="2:3" x14ac:dyDescent="0.25">
      <c r="B10" t="s">
        <v>1</v>
      </c>
      <c r="C10" s="10" t="s">
        <v>62</v>
      </c>
    </row>
    <row r="12" spans="2:3" x14ac:dyDescent="0.25">
      <c r="B12" t="s">
        <v>0</v>
      </c>
      <c r="C12" s="10" t="s">
        <v>63</v>
      </c>
    </row>
    <row r="17" spans="1:5" x14ac:dyDescent="0.25">
      <c r="D17">
        <v>1</v>
      </c>
      <c r="E17">
        <v>2</v>
      </c>
    </row>
    <row r="19" spans="1:5" x14ac:dyDescent="0.25">
      <c r="A19" t="s">
        <v>2</v>
      </c>
      <c r="B19" t="str">
        <f>+IF(AND(D17=1,E17=2),"1 Y 2","NO 1 Y 2")</f>
        <v>1 Y 2</v>
      </c>
      <c r="C19" t="str">
        <f>+"=+SI(Y(D2=1,E2=2),""1 Y 2"",""NO 1 Y 2"")"</f>
        <v>=+SI(Y(D2=1,E2=2),"1 Y 2","NO 1 Y 2")</v>
      </c>
    </row>
    <row r="21" spans="1:5" x14ac:dyDescent="0.25">
      <c r="A21" t="s">
        <v>1</v>
      </c>
      <c r="B21" t="str">
        <f>+IF(OR(D17=1,E17=2),"1 O 2","NO 1 O 2")</f>
        <v>1 O 2</v>
      </c>
      <c r="C21" t="str">
        <f>+"=+SI(O(D1=1,E1=2),""1 O 2"",""NO 1 O 2"")"</f>
        <v>=+SI(O(D1=1,E1=2),"1 O 2","NO 1 O 2")</v>
      </c>
    </row>
    <row r="23" spans="1:5" x14ac:dyDescent="0.25">
      <c r="A23" t="s">
        <v>0</v>
      </c>
      <c r="B23" t="str">
        <f>+IF(NOT(D17=1),"No es 1", "es 1")</f>
        <v>es 1</v>
      </c>
      <c r="C23" t="str">
        <f>+"=+SI(NO(D1=1),""No es 1"", ""es 1"")"</f>
        <v>=+SI(NO(D1=1),"No es 1", "es 1")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E10"/>
  <sheetViews>
    <sheetView workbookViewId="0"/>
  </sheetViews>
  <sheetFormatPr baseColWidth="10" defaultRowHeight="15" x14ac:dyDescent="0.25"/>
  <cols>
    <col min="2" max="2" width="15.140625" customWidth="1"/>
    <col min="3" max="3" width="48.28515625" customWidth="1"/>
  </cols>
  <sheetData>
    <row r="2" spans="2:5" x14ac:dyDescent="0.25">
      <c r="D2">
        <v>1</v>
      </c>
      <c r="E2">
        <v>2</v>
      </c>
    </row>
    <row r="3" spans="2:5" x14ac:dyDescent="0.25">
      <c r="B3" t="s">
        <v>64</v>
      </c>
    </row>
    <row r="4" spans="2:5" x14ac:dyDescent="0.25">
      <c r="B4" t="str">
        <f>+IF(D2=1,IF(E2=2,"1 y 2","1 SI PERO NO 2"),"1 NO")</f>
        <v>1 y 2</v>
      </c>
      <c r="C4" t="str">
        <f>+"=+SI(D2=1,SI(E2=2,""1 y 2"",""1 SI PERO NO 2""),""1 NO"")"</f>
        <v>=+SI(D2=1,SI(E2=2,"1 y 2","1 SI PERO NO 2"),"1 NO")</v>
      </c>
    </row>
    <row r="9" spans="2:5" x14ac:dyDescent="0.25">
      <c r="B9" t="s">
        <v>65</v>
      </c>
    </row>
    <row r="10" spans="2:5" x14ac:dyDescent="0.25">
      <c r="B10" t="str">
        <f>+IF(AND(D2=1,E2=2),"1 Y 2","NO 1 Y 2")</f>
        <v>1 Y 2</v>
      </c>
      <c r="C10" t="str">
        <f>+"=+SI(Y(D2=1,E2=2),""1 Y 2"",""NO 1 Y 2"")"</f>
        <v>=+SI(Y(D2=1,E2=2),"1 Y 2","NO 1 Y 2")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28"/>
  <sheetViews>
    <sheetView topLeftCell="A13" workbookViewId="0">
      <selection activeCell="B28" sqref="B28"/>
    </sheetView>
  </sheetViews>
  <sheetFormatPr baseColWidth="10" defaultRowHeight="15" x14ac:dyDescent="0.25"/>
  <cols>
    <col min="1" max="1" width="17.5703125" customWidth="1"/>
    <col min="2" max="2" width="13" customWidth="1"/>
    <col min="3" max="3" width="75.42578125" customWidth="1"/>
  </cols>
  <sheetData>
    <row r="1" spans="2:4" ht="19.5" customHeight="1" x14ac:dyDescent="0.25">
      <c r="B1" s="3" t="s">
        <v>8</v>
      </c>
      <c r="C1" s="4" t="s">
        <v>7</v>
      </c>
    </row>
    <row r="2" spans="2:4" ht="19.5" customHeight="1" x14ac:dyDescent="0.25">
      <c r="B2" s="3" t="s">
        <v>6</v>
      </c>
      <c r="C2" s="4" t="s">
        <v>5</v>
      </c>
    </row>
    <row r="3" spans="2:4" ht="19.5" customHeight="1" x14ac:dyDescent="0.25">
      <c r="B3" s="3" t="s">
        <v>4</v>
      </c>
      <c r="C3" s="2" t="s">
        <v>3</v>
      </c>
    </row>
    <row r="6" spans="2:4" x14ac:dyDescent="0.25">
      <c r="B6" s="1" t="b">
        <f>+ISERR(D6)</f>
        <v>1</v>
      </c>
      <c r="C6" s="1" t="str">
        <f>+"=+ESERR(D6)"</f>
        <v>=+ESERR(D6)</v>
      </c>
      <c r="D6" s="1" t="e">
        <f>2/0</f>
        <v>#DIV/0!</v>
      </c>
    </row>
    <row r="7" spans="2:4" x14ac:dyDescent="0.25">
      <c r="B7" s="1" t="b">
        <f>+ISERROR(D6)</f>
        <v>1</v>
      </c>
      <c r="C7" s="1" t="str">
        <f>+"=+ESERROR(D6)"</f>
        <v>=+ESERROR(D6)</v>
      </c>
      <c r="D7" s="1"/>
    </row>
    <row r="8" spans="2:4" x14ac:dyDescent="0.25">
      <c r="B8" s="1" t="b">
        <f>+ISNA(D6)</f>
        <v>0</v>
      </c>
      <c r="C8" s="1" t="str">
        <f>+"=+ESNOD(D6)"</f>
        <v>=+ESNOD(D6)</v>
      </c>
      <c r="D8" s="1"/>
    </row>
    <row r="10" spans="2:4" x14ac:dyDescent="0.25">
      <c r="B10" s="1" t="b">
        <f>+ISERR(D10)</f>
        <v>1</v>
      </c>
      <c r="C10" s="1" t="str">
        <f>+"=+ESERR(D10)"</f>
        <v>=+ESERR(D10)</v>
      </c>
      <c r="D10" s="1" t="e">
        <f>+[3]Hoja1!A1</f>
        <v>#REF!</v>
      </c>
    </row>
    <row r="11" spans="2:4" x14ac:dyDescent="0.25">
      <c r="B11" s="1" t="b">
        <f>+ISERROR(D10)</f>
        <v>1</v>
      </c>
      <c r="C11" s="1" t="str">
        <f>+"=+ESERROR(D10)"</f>
        <v>=+ESERROR(D10)</v>
      </c>
      <c r="D11" s="1"/>
    </row>
    <row r="12" spans="2:4" x14ac:dyDescent="0.25">
      <c r="B12" s="1" t="b">
        <f>+ISNA(D10)</f>
        <v>0</v>
      </c>
      <c r="C12" s="1" t="str">
        <f>+"=+ESNOD(D10)"</f>
        <v>=+ESNOD(D10)</v>
      </c>
      <c r="D12" s="1"/>
    </row>
    <row r="14" spans="2:4" x14ac:dyDescent="0.25">
      <c r="B14" s="1" t="b">
        <f>+ISERR(D14)</f>
        <v>0</v>
      </c>
      <c r="C14" s="1" t="str">
        <f>+"=+ESERR(D114)"</f>
        <v>=+ESERR(D114)</v>
      </c>
      <c r="D14" s="1" t="e">
        <f>+LOOKUP(1,C6:C7)</f>
        <v>#N/A</v>
      </c>
    </row>
    <row r="15" spans="2:4" x14ac:dyDescent="0.25">
      <c r="B15" s="1" t="b">
        <f>+ISERROR(D14)</f>
        <v>1</v>
      </c>
      <c r="C15" s="1" t="str">
        <f>+"=+ESERROR(D114)"</f>
        <v>=+ESERROR(D114)</v>
      </c>
      <c r="D15" s="1"/>
    </row>
    <row r="16" spans="2:4" x14ac:dyDescent="0.25">
      <c r="B16" s="1" t="b">
        <f>+ISNA(D14)</f>
        <v>1</v>
      </c>
      <c r="C16" s="1" t="str">
        <f>+"=+ESNOD(D14)"</f>
        <v>=+ESNOD(D14)</v>
      </c>
      <c r="D16" s="1"/>
    </row>
    <row r="21" spans="1:5" x14ac:dyDescent="0.25">
      <c r="B21" t="e">
        <f>+SUM(E21:E25)</f>
        <v>#N/A</v>
      </c>
      <c r="E21">
        <v>1</v>
      </c>
    </row>
    <row r="22" spans="1:5" x14ac:dyDescent="0.25">
      <c r="A22" t="s">
        <v>57</v>
      </c>
      <c r="B22">
        <f t="array" ref="B22">+SUM(IF(ISERROR(E21:E25),"",E21:E25))</f>
        <v>11</v>
      </c>
      <c r="E22">
        <v>2</v>
      </c>
    </row>
    <row r="23" spans="1:5" x14ac:dyDescent="0.25">
      <c r="E23">
        <v>3</v>
      </c>
    </row>
    <row r="24" spans="1:5" x14ac:dyDescent="0.25">
      <c r="E24" t="e">
        <f>+NA()</f>
        <v>#N/A</v>
      </c>
    </row>
    <row r="25" spans="1:5" x14ac:dyDescent="0.25">
      <c r="E25">
        <v>5</v>
      </c>
    </row>
    <row r="28" spans="1:5" x14ac:dyDescent="0.25">
      <c r="A28" t="s">
        <v>58</v>
      </c>
      <c r="B28">
        <f t="array" ref="B28">+SUM(IF(ISERROR(E21:E25),1,0))</f>
        <v>1</v>
      </c>
    </row>
  </sheetData>
  <hyperlinks>
    <hyperlink ref="B3" r:id="rId1" tooltip="Función Excel ESNOD" display="https://exceltotal.com/funciones/informacion/funcion-esnod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1:D12"/>
  <sheetViews>
    <sheetView workbookViewId="0"/>
  </sheetViews>
  <sheetFormatPr baseColWidth="10" defaultRowHeight="15" x14ac:dyDescent="0.25"/>
  <cols>
    <col min="3" max="3" width="33.140625" customWidth="1"/>
  </cols>
  <sheetData>
    <row r="1" spans="2:4" x14ac:dyDescent="0.25">
      <c r="C1" t="s">
        <v>66</v>
      </c>
      <c r="D1" s="10" t="s">
        <v>67</v>
      </c>
    </row>
    <row r="3" spans="2:4" x14ac:dyDescent="0.25">
      <c r="B3" s="1" t="str">
        <f>+IFERROR(D3,"es un error")</f>
        <v>es un error</v>
      </c>
      <c r="C3" s="1" t="str">
        <f>+"=+SIERROR(D3,""es un error"")"</f>
        <v>=+SIERROR(D3,"es un error")</v>
      </c>
      <c r="D3" s="1" t="e">
        <f>2/0</f>
        <v>#DIV/0!</v>
      </c>
    </row>
    <row r="4" spans="2:4" x14ac:dyDescent="0.25">
      <c r="B4" s="1" t="str">
        <f>+IFERROR(D3,"")</f>
        <v/>
      </c>
      <c r="C4" s="1" t="str">
        <f>+"=+SIERROR(D3,"""")"</f>
        <v>=+SIERROR(D3,"")</v>
      </c>
    </row>
    <row r="9" spans="2:4" x14ac:dyDescent="0.25">
      <c r="B9" t="s">
        <v>68</v>
      </c>
    </row>
    <row r="10" spans="2:4" x14ac:dyDescent="0.25">
      <c r="B10" t="s">
        <v>69</v>
      </c>
    </row>
    <row r="12" spans="2:4" x14ac:dyDescent="0.25">
      <c r="C12" t="str">
        <f>+IF(ISERR(D3),"es error","no es error")</f>
        <v>es error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C6"/>
  <sheetViews>
    <sheetView workbookViewId="0">
      <selection activeCell="B5" sqref="B5"/>
    </sheetView>
  </sheetViews>
  <sheetFormatPr baseColWidth="10" defaultRowHeight="15" x14ac:dyDescent="0.25"/>
  <cols>
    <col min="2" max="2" width="14.5703125" customWidth="1"/>
  </cols>
  <sheetData>
    <row r="1" spans="2:3" x14ac:dyDescent="0.25">
      <c r="B1" t="s">
        <v>10</v>
      </c>
      <c r="C1" t="s">
        <v>9</v>
      </c>
    </row>
    <row r="5" spans="2:3" x14ac:dyDescent="0.25">
      <c r="B5" s="1" t="b">
        <f>+ISNUMBER(C5)</f>
        <v>0</v>
      </c>
      <c r="C5" s="5" t="s">
        <v>11</v>
      </c>
    </row>
    <row r="6" spans="2:3" x14ac:dyDescent="0.25">
      <c r="B6" s="1" t="b">
        <f>+ISNUMBER(C6)</f>
        <v>1</v>
      </c>
      <c r="C6" s="5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D6"/>
  <sheetViews>
    <sheetView workbookViewId="0">
      <selection activeCell="B5" sqref="B5"/>
    </sheetView>
  </sheetViews>
  <sheetFormatPr baseColWidth="10" defaultRowHeight="15" x14ac:dyDescent="0.25"/>
  <cols>
    <col min="2" max="2" width="14.140625" customWidth="1"/>
  </cols>
  <sheetData>
    <row r="1" spans="2:4" x14ac:dyDescent="0.25">
      <c r="C1" t="s">
        <v>15</v>
      </c>
      <c r="D1" t="s">
        <v>16</v>
      </c>
    </row>
    <row r="5" spans="2:4" x14ac:dyDescent="0.25">
      <c r="B5" s="1" t="b">
        <f>+ISBLANK(C5)</f>
        <v>1</v>
      </c>
      <c r="C5" s="1"/>
    </row>
    <row r="6" spans="2:4" x14ac:dyDescent="0.25">
      <c r="B6" s="1" t="b">
        <f>+ISBLANK(C6)</f>
        <v>0</v>
      </c>
      <c r="C6" s="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C1:D6"/>
  <sheetViews>
    <sheetView workbookViewId="0">
      <selection activeCell="C5" sqref="C5"/>
    </sheetView>
  </sheetViews>
  <sheetFormatPr baseColWidth="10" defaultRowHeight="15" x14ac:dyDescent="0.25"/>
  <cols>
    <col min="3" max="3" width="11.85546875" bestFit="1" customWidth="1"/>
  </cols>
  <sheetData>
    <row r="1" spans="3:4" x14ac:dyDescent="0.25">
      <c r="C1" t="s">
        <v>13</v>
      </c>
      <c r="D1" t="s">
        <v>14</v>
      </c>
    </row>
    <row r="5" spans="3:4" x14ac:dyDescent="0.25">
      <c r="C5" s="1" t="str">
        <f>+T(D5)</f>
        <v/>
      </c>
      <c r="D5" s="1">
        <v>123</v>
      </c>
    </row>
    <row r="6" spans="3:4" x14ac:dyDescent="0.25">
      <c r="C6" s="1" t="str">
        <f>+T(D6)</f>
        <v>hola</v>
      </c>
      <c r="D6" s="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G9"/>
  <sheetViews>
    <sheetView workbookViewId="0">
      <selection activeCell="E15" sqref="E15"/>
    </sheetView>
  </sheetViews>
  <sheetFormatPr baseColWidth="10" defaultRowHeight="15" x14ac:dyDescent="0.25"/>
  <cols>
    <col min="3" max="3" width="11.85546875" bestFit="1" customWidth="1"/>
    <col min="6" max="6" width="11.85546875" bestFit="1" customWidth="1"/>
  </cols>
  <sheetData>
    <row r="1" spans="1:7" x14ac:dyDescent="0.25">
      <c r="F1" t="s">
        <v>70</v>
      </c>
      <c r="G1" t="s">
        <v>72</v>
      </c>
    </row>
    <row r="2" spans="1:7" x14ac:dyDescent="0.25">
      <c r="A2" t="str">
        <f>+"=+ND()"</f>
        <v>=+ND()</v>
      </c>
      <c r="B2" t="e">
        <f>+NA()</f>
        <v>#N/A</v>
      </c>
      <c r="F2" t="s">
        <v>71</v>
      </c>
      <c r="G2" t="s">
        <v>73</v>
      </c>
    </row>
    <row r="5" spans="1:7" x14ac:dyDescent="0.25">
      <c r="A5" t="str">
        <f>+"=+N(C5)"</f>
        <v>=+N(C5)</v>
      </c>
      <c r="B5">
        <f>+N(C5)</f>
        <v>1</v>
      </c>
      <c r="C5">
        <v>1</v>
      </c>
    </row>
    <row r="6" spans="1:7" x14ac:dyDescent="0.25">
      <c r="A6" t="str">
        <f>+"=+N(C6)"</f>
        <v>=+N(C6)</v>
      </c>
      <c r="B6">
        <f t="shared" ref="B6:B9" si="0">+N(C6)</f>
        <v>0</v>
      </c>
      <c r="C6" t="s">
        <v>12</v>
      </c>
    </row>
    <row r="7" spans="1:7" x14ac:dyDescent="0.25">
      <c r="A7" t="str">
        <f>+"=+N(C7)"</f>
        <v>=+N(C7)</v>
      </c>
      <c r="B7">
        <f t="shared" si="0"/>
        <v>26420</v>
      </c>
      <c r="C7" s="6">
        <v>26420</v>
      </c>
    </row>
    <row r="8" spans="1:7" x14ac:dyDescent="0.25">
      <c r="A8" t="str">
        <f>+"=+N(C8)"</f>
        <v>=+N(C8)</v>
      </c>
      <c r="B8">
        <f t="shared" si="0"/>
        <v>0</v>
      </c>
      <c r="C8" t="b">
        <v>0</v>
      </c>
    </row>
    <row r="9" spans="1:7" x14ac:dyDescent="0.25">
      <c r="A9" t="str">
        <f>+"=+N(C9)"</f>
        <v>=+N(C9)</v>
      </c>
      <c r="B9">
        <f t="shared" si="0"/>
        <v>1</v>
      </c>
      <c r="C9" t="b">
        <v>1</v>
      </c>
    </row>
  </sheetData>
  <dataConsolidate>
    <dataRefs count="1">
      <dataRef ref="B5:B9" sheet="N ND"/>
    </dataRefs>
  </dataConsolidate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G11"/>
  <sheetViews>
    <sheetView workbookViewId="0"/>
  </sheetViews>
  <sheetFormatPr baseColWidth="10" defaultRowHeight="15" x14ac:dyDescent="0.25"/>
  <cols>
    <col min="2" max="2" width="11.85546875" bestFit="1" customWidth="1"/>
  </cols>
  <sheetData>
    <row r="1" spans="2:7" x14ac:dyDescent="0.25">
      <c r="F1" t="s">
        <v>76</v>
      </c>
      <c r="G1" t="s">
        <v>74</v>
      </c>
    </row>
    <row r="2" spans="2:7" x14ac:dyDescent="0.25">
      <c r="F2" t="s">
        <v>77</v>
      </c>
      <c r="G2" t="s">
        <v>75</v>
      </c>
    </row>
    <row r="3" spans="2:7" x14ac:dyDescent="0.25">
      <c r="B3" t="b">
        <f>+ISEVEN(C3)</f>
        <v>0</v>
      </c>
      <c r="C3">
        <v>3</v>
      </c>
    </row>
    <row r="4" spans="2:7" x14ac:dyDescent="0.25">
      <c r="B4" t="b">
        <f>+ISODD(C3)</f>
        <v>1</v>
      </c>
    </row>
    <row r="9" spans="2:7" x14ac:dyDescent="0.25">
      <c r="B9" t="s">
        <v>78</v>
      </c>
    </row>
    <row r="11" spans="2:7" x14ac:dyDescent="0.25">
      <c r="C11" t="str">
        <f>IF(C3=0,"es cero",+IF(MOD(C3,2)=0,"es par","es impar"))</f>
        <v>es impar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B1:E20"/>
  <sheetViews>
    <sheetView topLeftCell="A7" workbookViewId="0">
      <selection activeCell="H29" sqref="H29"/>
    </sheetView>
  </sheetViews>
  <sheetFormatPr baseColWidth="10" defaultRowHeight="15" x14ac:dyDescent="0.25"/>
  <cols>
    <col min="2" max="2" width="20.85546875" customWidth="1"/>
    <col min="3" max="3" width="14.85546875" customWidth="1"/>
    <col min="4" max="4" width="12.42578125" customWidth="1"/>
  </cols>
  <sheetData>
    <row r="1" spans="2:5" x14ac:dyDescent="0.25">
      <c r="C1" t="s">
        <v>17</v>
      </c>
      <c r="D1" t="s">
        <v>18</v>
      </c>
    </row>
    <row r="3" spans="2:5" x14ac:dyDescent="0.25">
      <c r="B3" s="1" t="str">
        <f>+"=+TIPO.DE.ERROR(D3)"</f>
        <v>=+TIPO.DE.ERROR(D3)</v>
      </c>
      <c r="C3" s="1">
        <f t="shared" ref="C3:C9" si="0">+ERROR.TYPE(D3)</f>
        <v>1</v>
      </c>
      <c r="D3" s="1" t="e">
        <f>+SUM(B1 A2)</f>
        <v>#NULL!</v>
      </c>
    </row>
    <row r="4" spans="2:5" x14ac:dyDescent="0.25">
      <c r="B4" s="1" t="str">
        <f>+"=+TIPO.DE.ERROR(D4)"</f>
        <v>=+TIPO.DE.ERROR(D4)</v>
      </c>
      <c r="C4" s="1">
        <f t="shared" si="0"/>
        <v>2</v>
      </c>
      <c r="D4" s="1" t="e">
        <f>1/0</f>
        <v>#DIV/0!</v>
      </c>
    </row>
    <row r="5" spans="2:5" x14ac:dyDescent="0.25">
      <c r="B5" s="1" t="str">
        <f>+"=+TIPO.DE.ERROR(D5)"</f>
        <v>=+TIPO.DE.ERROR(D5)</v>
      </c>
      <c r="C5" s="1">
        <f t="shared" ca="1" si="0"/>
        <v>3</v>
      </c>
      <c r="D5" s="1" t="e">
        <f ca="1">+D1+C7</f>
        <v>#VALUE!</v>
      </c>
    </row>
    <row r="6" spans="2:5" x14ac:dyDescent="0.25">
      <c r="B6" s="1" t="str">
        <f>+"=+TIPO.DE.ERROR(D6)"</f>
        <v>=+TIPO.DE.ERROR(D6)</v>
      </c>
      <c r="C6" s="1">
        <f t="shared" si="0"/>
        <v>4</v>
      </c>
      <c r="D6" s="1" t="e">
        <f>+[3]Hoja1!#REF!</f>
        <v>#REF!</v>
      </c>
    </row>
    <row r="7" spans="2:5" x14ac:dyDescent="0.25">
      <c r="B7" s="1" t="str">
        <f>+"=+TIPO.DE.ERROR(D7)"</f>
        <v>=+TIPO.DE.ERROR(D7)</v>
      </c>
      <c r="C7" s="1">
        <f t="shared" ca="1" si="0"/>
        <v>5</v>
      </c>
      <c r="D7" s="1" t="e">
        <f ca="1">+tipodeerror()</f>
        <v>#NAME?</v>
      </c>
    </row>
    <row r="8" spans="2:5" x14ac:dyDescent="0.25">
      <c r="B8" s="1" t="str">
        <f>+"=+TIPO.DE.ERROR(D8)"</f>
        <v>=+TIPO.DE.ERROR(D8)</v>
      </c>
      <c r="C8" s="1">
        <f t="shared" si="0"/>
        <v>6</v>
      </c>
      <c r="D8" s="1" t="e">
        <f>+LOG(-1)</f>
        <v>#NUM!</v>
      </c>
    </row>
    <row r="9" spans="2:5" x14ac:dyDescent="0.25">
      <c r="B9" s="1" t="str">
        <f>+"=+TIPO.DE.ERROR(D9)"</f>
        <v>=+TIPO.DE.ERROR(D9)</v>
      </c>
      <c r="C9" s="1">
        <f t="shared" ca="1" si="0"/>
        <v>7</v>
      </c>
      <c r="D9" s="1" t="e">
        <f ca="1">+LOOKUP(1,C4:C6)</f>
        <v>#N/A</v>
      </c>
    </row>
    <row r="13" spans="2:5" x14ac:dyDescent="0.25">
      <c r="C13" t="s">
        <v>25</v>
      </c>
      <c r="D13" t="s">
        <v>24</v>
      </c>
    </row>
    <row r="16" spans="2:5" x14ac:dyDescent="0.25">
      <c r="B16" s="1" t="str">
        <f>+"+TIPO(D12)"</f>
        <v>+TIPO(D12)</v>
      </c>
      <c r="C16" s="1">
        <f>+TYPE(D16)</f>
        <v>1</v>
      </c>
      <c r="D16" s="1">
        <v>1</v>
      </c>
      <c r="E16" s="1" t="s">
        <v>19</v>
      </c>
    </row>
    <row r="17" spans="2:5" x14ac:dyDescent="0.25">
      <c r="B17" s="1" t="str">
        <f>+"+TIPO(D13)"</f>
        <v>+TIPO(D13)</v>
      </c>
      <c r="C17" s="1">
        <f>+TYPE(D17)</f>
        <v>2</v>
      </c>
      <c r="D17" s="1" t="s">
        <v>12</v>
      </c>
      <c r="E17" s="1" t="s">
        <v>20</v>
      </c>
    </row>
    <row r="18" spans="2:5" x14ac:dyDescent="0.25">
      <c r="B18" s="1" t="str">
        <f>+"+TIPO(D14)"</f>
        <v>+TIPO(D14)</v>
      </c>
      <c r="C18" s="1">
        <f>+TYPE(D18)</f>
        <v>4</v>
      </c>
      <c r="D18" s="1" t="b">
        <v>1</v>
      </c>
      <c r="E18" s="1" t="s">
        <v>21</v>
      </c>
    </row>
    <row r="19" spans="2:5" x14ac:dyDescent="0.25">
      <c r="B19" s="1" t="str">
        <f>+"+TIPO(D15)"</f>
        <v>+TIPO(D15)</v>
      </c>
      <c r="C19" s="1">
        <f>+TYPE(D19)</f>
        <v>16</v>
      </c>
      <c r="D19" s="1" t="e">
        <f>+tipo</f>
        <v>#NAME?</v>
      </c>
      <c r="E19" s="1" t="s">
        <v>22</v>
      </c>
    </row>
    <row r="20" spans="2:5" x14ac:dyDescent="0.25">
      <c r="B20" s="1" t="s">
        <v>79</v>
      </c>
      <c r="C20" s="1">
        <f>TYPE({1;4})</f>
        <v>64</v>
      </c>
      <c r="D20" s="1"/>
      <c r="E20" s="7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B1:G258"/>
  <sheetViews>
    <sheetView workbookViewId="0">
      <selection activeCell="K9" sqref="K9"/>
    </sheetView>
  </sheetViews>
  <sheetFormatPr baseColWidth="10" defaultRowHeight="15" x14ac:dyDescent="0.25"/>
  <cols>
    <col min="3" max="3" width="11.85546875" bestFit="1" customWidth="1"/>
    <col min="7" max="7" width="16.42578125" customWidth="1"/>
  </cols>
  <sheetData>
    <row r="1" spans="2:7" x14ac:dyDescent="0.25">
      <c r="C1" t="s">
        <v>28</v>
      </c>
      <c r="D1" t="s">
        <v>27</v>
      </c>
      <c r="E1" t="s">
        <v>26</v>
      </c>
    </row>
    <row r="2" spans="2:7" x14ac:dyDescent="0.25">
      <c r="D2" t="s">
        <v>29</v>
      </c>
      <c r="E2" t="s">
        <v>30</v>
      </c>
    </row>
    <row r="4" spans="2:7" x14ac:dyDescent="0.25">
      <c r="B4" s="1">
        <v>1</v>
      </c>
      <c r="C4" s="1" t="str">
        <f>+CHAR(B4)</f>
        <v>_x0001_</v>
      </c>
      <c r="D4" s="1" t="str">
        <f>+"+CAR(B"&amp;B4+3&amp;")"</f>
        <v>+CAR(B4)</v>
      </c>
      <c r="F4" s="1" t="str">
        <f>+CLEAN(C4)</f>
        <v/>
      </c>
      <c r="G4" s="1" t="str">
        <f>+"+LIMPIAR(B"&amp;B4+3&amp;")"</f>
        <v>+LIMPIAR(B4)</v>
      </c>
    </row>
    <row r="5" spans="2:7" x14ac:dyDescent="0.25">
      <c r="B5" s="1">
        <f>+B4+1</f>
        <v>2</v>
      </c>
      <c r="C5" s="1" t="str">
        <f t="shared" ref="C5:C68" si="0">+CHAR(B5)</f>
        <v>_x0002_</v>
      </c>
      <c r="D5" s="1" t="str">
        <f t="shared" ref="D5:D68" si="1">+"+CAR(B"&amp;B5+3&amp;")"</f>
        <v>+CAR(B5)</v>
      </c>
      <c r="F5" s="1" t="str">
        <f t="shared" ref="F5:F68" si="2">+CLEAN(C5)</f>
        <v/>
      </c>
      <c r="G5" s="1" t="str">
        <f t="shared" ref="G5:G68" si="3">+"+LIMPIAR(B"&amp;B5+3&amp;")"</f>
        <v>+LIMPIAR(B5)</v>
      </c>
    </row>
    <row r="6" spans="2:7" x14ac:dyDescent="0.25">
      <c r="B6" s="1">
        <f t="shared" ref="B6:B69" si="4">+B5+1</f>
        <v>3</v>
      </c>
      <c r="C6" s="1" t="str">
        <f t="shared" si="0"/>
        <v>_x0003_</v>
      </c>
      <c r="D6" s="1" t="str">
        <f t="shared" si="1"/>
        <v>+CAR(B6)</v>
      </c>
      <c r="F6" s="1" t="str">
        <f t="shared" si="2"/>
        <v/>
      </c>
      <c r="G6" s="1" t="str">
        <f t="shared" si="3"/>
        <v>+LIMPIAR(B6)</v>
      </c>
    </row>
    <row r="7" spans="2:7" x14ac:dyDescent="0.25">
      <c r="B7" s="1">
        <f t="shared" si="4"/>
        <v>4</v>
      </c>
      <c r="C7" s="1" t="str">
        <f t="shared" si="0"/>
        <v>_x0004_</v>
      </c>
      <c r="D7" s="1" t="str">
        <f t="shared" si="1"/>
        <v>+CAR(B7)</v>
      </c>
      <c r="F7" s="1" t="str">
        <f t="shared" si="2"/>
        <v/>
      </c>
      <c r="G7" s="1" t="str">
        <f t="shared" si="3"/>
        <v>+LIMPIAR(B7)</v>
      </c>
    </row>
    <row r="8" spans="2:7" x14ac:dyDescent="0.25">
      <c r="B8" s="1">
        <f t="shared" si="4"/>
        <v>5</v>
      </c>
      <c r="C8" s="1" t="str">
        <f t="shared" si="0"/>
        <v>_x0005_</v>
      </c>
      <c r="D8" s="1" t="str">
        <f t="shared" si="1"/>
        <v>+CAR(B8)</v>
      </c>
      <c r="F8" s="1" t="str">
        <f t="shared" si="2"/>
        <v/>
      </c>
      <c r="G8" s="1" t="str">
        <f t="shared" si="3"/>
        <v>+LIMPIAR(B8)</v>
      </c>
    </row>
    <row r="9" spans="2:7" x14ac:dyDescent="0.25">
      <c r="B9" s="1">
        <f t="shared" si="4"/>
        <v>6</v>
      </c>
      <c r="C9" s="1" t="str">
        <f t="shared" si="0"/>
        <v>_x0006_</v>
      </c>
      <c r="D9" s="1" t="str">
        <f t="shared" si="1"/>
        <v>+CAR(B9)</v>
      </c>
      <c r="F9" s="1" t="str">
        <f t="shared" si="2"/>
        <v/>
      </c>
      <c r="G9" s="1" t="str">
        <f t="shared" si="3"/>
        <v>+LIMPIAR(B9)</v>
      </c>
    </row>
    <row r="10" spans="2:7" x14ac:dyDescent="0.25">
      <c r="B10" s="1">
        <f t="shared" si="4"/>
        <v>7</v>
      </c>
      <c r="C10" s="1" t="str">
        <f t="shared" si="0"/>
        <v>_x0007_</v>
      </c>
      <c r="D10" s="1" t="str">
        <f t="shared" si="1"/>
        <v>+CAR(B10)</v>
      </c>
      <c r="F10" s="1" t="str">
        <f t="shared" si="2"/>
        <v/>
      </c>
      <c r="G10" s="1" t="str">
        <f t="shared" si="3"/>
        <v>+LIMPIAR(B10)</v>
      </c>
    </row>
    <row r="11" spans="2:7" x14ac:dyDescent="0.25">
      <c r="B11" s="1">
        <f t="shared" si="4"/>
        <v>8</v>
      </c>
      <c r="C11" s="1" t="str">
        <f t="shared" si="0"/>
        <v>_x0008_</v>
      </c>
      <c r="D11" s="1" t="str">
        <f t="shared" si="1"/>
        <v>+CAR(B11)</v>
      </c>
      <c r="F11" s="1" t="str">
        <f t="shared" si="2"/>
        <v/>
      </c>
      <c r="G11" s="1" t="str">
        <f t="shared" si="3"/>
        <v>+LIMPIAR(B11)</v>
      </c>
    </row>
    <row r="12" spans="2:7" x14ac:dyDescent="0.25">
      <c r="B12" s="1">
        <f t="shared" si="4"/>
        <v>9</v>
      </c>
      <c r="C12" s="1" t="str">
        <f t="shared" si="0"/>
        <v xml:space="preserve">	</v>
      </c>
      <c r="D12" s="1" t="str">
        <f t="shared" si="1"/>
        <v>+CAR(B12)</v>
      </c>
      <c r="F12" s="1" t="str">
        <f t="shared" si="2"/>
        <v/>
      </c>
      <c r="G12" s="1" t="str">
        <f t="shared" si="3"/>
        <v>+LIMPIAR(B12)</v>
      </c>
    </row>
    <row r="13" spans="2:7" x14ac:dyDescent="0.25">
      <c r="B13" s="1">
        <f t="shared" si="4"/>
        <v>10</v>
      </c>
      <c r="C13" s="1" t="str">
        <f t="shared" si="0"/>
        <v xml:space="preserve">
</v>
      </c>
      <c r="D13" s="1" t="str">
        <f t="shared" si="1"/>
        <v>+CAR(B13)</v>
      </c>
      <c r="F13" s="1" t="str">
        <f t="shared" si="2"/>
        <v/>
      </c>
      <c r="G13" s="1" t="str">
        <f t="shared" si="3"/>
        <v>+LIMPIAR(B13)</v>
      </c>
    </row>
    <row r="14" spans="2:7" x14ac:dyDescent="0.25">
      <c r="B14" s="1">
        <f t="shared" si="4"/>
        <v>11</v>
      </c>
      <c r="C14" s="1" t="str">
        <f t="shared" si="0"/>
        <v>_x000B_</v>
      </c>
      <c r="D14" s="1" t="str">
        <f t="shared" si="1"/>
        <v>+CAR(B14)</v>
      </c>
      <c r="F14" s="1" t="str">
        <f t="shared" si="2"/>
        <v/>
      </c>
      <c r="G14" s="1" t="str">
        <f t="shared" si="3"/>
        <v>+LIMPIAR(B14)</v>
      </c>
    </row>
    <row r="15" spans="2:7" x14ac:dyDescent="0.25">
      <c r="B15" s="1">
        <f t="shared" si="4"/>
        <v>12</v>
      </c>
      <c r="C15" s="1" t="str">
        <f t="shared" si="0"/>
        <v>_x000C_</v>
      </c>
      <c r="D15" s="1" t="str">
        <f t="shared" si="1"/>
        <v>+CAR(B15)</v>
      </c>
      <c r="F15" s="1" t="str">
        <f t="shared" si="2"/>
        <v/>
      </c>
      <c r="G15" s="1" t="str">
        <f t="shared" si="3"/>
        <v>+LIMPIAR(B15)</v>
      </c>
    </row>
    <row r="16" spans="2:7" x14ac:dyDescent="0.25">
      <c r="B16" s="1">
        <f t="shared" si="4"/>
        <v>13</v>
      </c>
      <c r="C16" s="1" t="str">
        <f t="shared" si="0"/>
        <v>_x000D_</v>
      </c>
      <c r="D16" s="1" t="str">
        <f t="shared" si="1"/>
        <v>+CAR(B16)</v>
      </c>
      <c r="F16" s="1" t="str">
        <f t="shared" si="2"/>
        <v/>
      </c>
      <c r="G16" s="1" t="str">
        <f t="shared" si="3"/>
        <v>+LIMPIAR(B16)</v>
      </c>
    </row>
    <row r="17" spans="2:7" x14ac:dyDescent="0.25">
      <c r="B17" s="1">
        <f t="shared" si="4"/>
        <v>14</v>
      </c>
      <c r="C17" s="1" t="str">
        <f t="shared" si="0"/>
        <v>_x000E_</v>
      </c>
      <c r="D17" s="1" t="str">
        <f t="shared" si="1"/>
        <v>+CAR(B17)</v>
      </c>
      <c r="F17" s="1" t="str">
        <f t="shared" si="2"/>
        <v/>
      </c>
      <c r="G17" s="1" t="str">
        <f t="shared" si="3"/>
        <v>+LIMPIAR(B17)</v>
      </c>
    </row>
    <row r="18" spans="2:7" x14ac:dyDescent="0.25">
      <c r="B18" s="1">
        <f t="shared" si="4"/>
        <v>15</v>
      </c>
      <c r="C18" s="1" t="str">
        <f t="shared" si="0"/>
        <v>_x000F_</v>
      </c>
      <c r="D18" s="1" t="str">
        <f t="shared" si="1"/>
        <v>+CAR(B18)</v>
      </c>
      <c r="F18" s="1" t="str">
        <f t="shared" si="2"/>
        <v/>
      </c>
      <c r="G18" s="1" t="str">
        <f t="shared" si="3"/>
        <v>+LIMPIAR(B18)</v>
      </c>
    </row>
    <row r="19" spans="2:7" x14ac:dyDescent="0.25">
      <c r="B19" s="1">
        <f t="shared" si="4"/>
        <v>16</v>
      </c>
      <c r="C19" s="1" t="str">
        <f t="shared" si="0"/>
        <v>_x0010_</v>
      </c>
      <c r="D19" s="1" t="str">
        <f t="shared" si="1"/>
        <v>+CAR(B19)</v>
      </c>
      <c r="F19" s="1" t="str">
        <f t="shared" si="2"/>
        <v/>
      </c>
      <c r="G19" s="1" t="str">
        <f t="shared" si="3"/>
        <v>+LIMPIAR(B19)</v>
      </c>
    </row>
    <row r="20" spans="2:7" x14ac:dyDescent="0.25">
      <c r="B20" s="1">
        <f t="shared" si="4"/>
        <v>17</v>
      </c>
      <c r="C20" s="1" t="str">
        <f t="shared" si="0"/>
        <v>_x0011_</v>
      </c>
      <c r="D20" s="1" t="str">
        <f t="shared" si="1"/>
        <v>+CAR(B20)</v>
      </c>
      <c r="F20" s="1" t="str">
        <f t="shared" si="2"/>
        <v/>
      </c>
      <c r="G20" s="1" t="str">
        <f t="shared" si="3"/>
        <v>+LIMPIAR(B20)</v>
      </c>
    </row>
    <row r="21" spans="2:7" x14ac:dyDescent="0.25">
      <c r="B21" s="1">
        <f t="shared" si="4"/>
        <v>18</v>
      </c>
      <c r="C21" s="1" t="str">
        <f t="shared" si="0"/>
        <v>_x0012_</v>
      </c>
      <c r="D21" s="1" t="str">
        <f t="shared" si="1"/>
        <v>+CAR(B21)</v>
      </c>
      <c r="F21" s="1" t="str">
        <f t="shared" si="2"/>
        <v/>
      </c>
      <c r="G21" s="1" t="str">
        <f t="shared" si="3"/>
        <v>+LIMPIAR(B21)</v>
      </c>
    </row>
    <row r="22" spans="2:7" x14ac:dyDescent="0.25">
      <c r="B22" s="1">
        <f t="shared" si="4"/>
        <v>19</v>
      </c>
      <c r="C22" s="1" t="str">
        <f t="shared" si="0"/>
        <v>_x0013_</v>
      </c>
      <c r="D22" s="1" t="str">
        <f t="shared" si="1"/>
        <v>+CAR(B22)</v>
      </c>
      <c r="F22" s="1" t="str">
        <f t="shared" si="2"/>
        <v/>
      </c>
      <c r="G22" s="1" t="str">
        <f t="shared" si="3"/>
        <v>+LIMPIAR(B22)</v>
      </c>
    </row>
    <row r="23" spans="2:7" x14ac:dyDescent="0.25">
      <c r="B23" s="1">
        <f t="shared" si="4"/>
        <v>20</v>
      </c>
      <c r="C23" s="1" t="str">
        <f t="shared" si="0"/>
        <v>_x0014_</v>
      </c>
      <c r="D23" s="1" t="str">
        <f t="shared" si="1"/>
        <v>+CAR(B23)</v>
      </c>
      <c r="F23" s="1" t="str">
        <f t="shared" si="2"/>
        <v/>
      </c>
      <c r="G23" s="1" t="str">
        <f t="shared" si="3"/>
        <v>+LIMPIAR(B23)</v>
      </c>
    </row>
    <row r="24" spans="2:7" x14ac:dyDescent="0.25">
      <c r="B24" s="1">
        <f t="shared" si="4"/>
        <v>21</v>
      </c>
      <c r="C24" s="1" t="str">
        <f t="shared" si="0"/>
        <v>_x0015_</v>
      </c>
      <c r="D24" s="1" t="str">
        <f t="shared" si="1"/>
        <v>+CAR(B24)</v>
      </c>
      <c r="F24" s="1" t="str">
        <f t="shared" si="2"/>
        <v/>
      </c>
      <c r="G24" s="1" t="str">
        <f t="shared" si="3"/>
        <v>+LIMPIAR(B24)</v>
      </c>
    </row>
    <row r="25" spans="2:7" x14ac:dyDescent="0.25">
      <c r="B25" s="1">
        <f t="shared" si="4"/>
        <v>22</v>
      </c>
      <c r="C25" s="1" t="str">
        <f t="shared" si="0"/>
        <v>_x0016_</v>
      </c>
      <c r="D25" s="1" t="str">
        <f t="shared" si="1"/>
        <v>+CAR(B25)</v>
      </c>
      <c r="F25" s="1" t="str">
        <f t="shared" si="2"/>
        <v/>
      </c>
      <c r="G25" s="1" t="str">
        <f t="shared" si="3"/>
        <v>+LIMPIAR(B25)</v>
      </c>
    </row>
    <row r="26" spans="2:7" x14ac:dyDescent="0.25">
      <c r="B26" s="1">
        <f t="shared" si="4"/>
        <v>23</v>
      </c>
      <c r="C26" s="1" t="str">
        <f t="shared" si="0"/>
        <v>_x0017_</v>
      </c>
      <c r="D26" s="1" t="str">
        <f t="shared" si="1"/>
        <v>+CAR(B26)</v>
      </c>
      <c r="F26" s="1" t="str">
        <f t="shared" si="2"/>
        <v/>
      </c>
      <c r="G26" s="1" t="str">
        <f t="shared" si="3"/>
        <v>+LIMPIAR(B26)</v>
      </c>
    </row>
    <row r="27" spans="2:7" x14ac:dyDescent="0.25">
      <c r="B27" s="1">
        <f t="shared" si="4"/>
        <v>24</v>
      </c>
      <c r="C27" s="1" t="str">
        <f t="shared" si="0"/>
        <v>_x0018_</v>
      </c>
      <c r="D27" s="1" t="str">
        <f t="shared" si="1"/>
        <v>+CAR(B27)</v>
      </c>
      <c r="F27" s="1" t="str">
        <f t="shared" si="2"/>
        <v/>
      </c>
      <c r="G27" s="1" t="str">
        <f t="shared" si="3"/>
        <v>+LIMPIAR(B27)</v>
      </c>
    </row>
    <row r="28" spans="2:7" x14ac:dyDescent="0.25">
      <c r="B28" s="1">
        <f t="shared" si="4"/>
        <v>25</v>
      </c>
      <c r="C28" s="1" t="str">
        <f t="shared" si="0"/>
        <v>_x0019_</v>
      </c>
      <c r="D28" s="1" t="str">
        <f t="shared" si="1"/>
        <v>+CAR(B28)</v>
      </c>
      <c r="F28" s="1" t="str">
        <f t="shared" si="2"/>
        <v/>
      </c>
      <c r="G28" s="1" t="str">
        <f t="shared" si="3"/>
        <v>+LIMPIAR(B28)</v>
      </c>
    </row>
    <row r="29" spans="2:7" x14ac:dyDescent="0.25">
      <c r="B29" s="1">
        <f t="shared" si="4"/>
        <v>26</v>
      </c>
      <c r="C29" s="1" t="str">
        <f t="shared" si="0"/>
        <v>_x001A_</v>
      </c>
      <c r="D29" s="1" t="str">
        <f t="shared" si="1"/>
        <v>+CAR(B29)</v>
      </c>
      <c r="F29" s="1" t="str">
        <f t="shared" si="2"/>
        <v/>
      </c>
      <c r="G29" s="1" t="str">
        <f t="shared" si="3"/>
        <v>+LIMPIAR(B29)</v>
      </c>
    </row>
    <row r="30" spans="2:7" x14ac:dyDescent="0.25">
      <c r="B30" s="1">
        <f t="shared" si="4"/>
        <v>27</v>
      </c>
      <c r="C30" s="1" t="str">
        <f t="shared" si="0"/>
        <v>_x001B_</v>
      </c>
      <c r="D30" s="1" t="str">
        <f t="shared" si="1"/>
        <v>+CAR(B30)</v>
      </c>
      <c r="F30" s="1" t="str">
        <f t="shared" si="2"/>
        <v/>
      </c>
      <c r="G30" s="1" t="str">
        <f t="shared" si="3"/>
        <v>+LIMPIAR(B30)</v>
      </c>
    </row>
    <row r="31" spans="2:7" x14ac:dyDescent="0.25">
      <c r="B31" s="1">
        <f t="shared" si="4"/>
        <v>28</v>
      </c>
      <c r="C31" s="1" t="str">
        <f t="shared" si="0"/>
        <v>_x001C_</v>
      </c>
      <c r="D31" s="1" t="str">
        <f t="shared" si="1"/>
        <v>+CAR(B31)</v>
      </c>
      <c r="F31" s="1" t="str">
        <f t="shared" si="2"/>
        <v/>
      </c>
      <c r="G31" s="1" t="str">
        <f t="shared" si="3"/>
        <v>+LIMPIAR(B31)</v>
      </c>
    </row>
    <row r="32" spans="2:7" x14ac:dyDescent="0.25">
      <c r="B32" s="1">
        <f t="shared" si="4"/>
        <v>29</v>
      </c>
      <c r="C32" s="1" t="str">
        <f t="shared" si="0"/>
        <v>_x001D_</v>
      </c>
      <c r="D32" s="1" t="str">
        <f t="shared" si="1"/>
        <v>+CAR(B32)</v>
      </c>
      <c r="F32" s="1" t="str">
        <f t="shared" si="2"/>
        <v/>
      </c>
      <c r="G32" s="1" t="str">
        <f t="shared" si="3"/>
        <v>+LIMPIAR(B32)</v>
      </c>
    </row>
    <row r="33" spans="2:7" x14ac:dyDescent="0.25">
      <c r="B33" s="1">
        <f t="shared" si="4"/>
        <v>30</v>
      </c>
      <c r="C33" s="1" t="str">
        <f t="shared" si="0"/>
        <v>_x001E_</v>
      </c>
      <c r="D33" s="1" t="str">
        <f t="shared" si="1"/>
        <v>+CAR(B33)</v>
      </c>
      <c r="F33" s="1" t="str">
        <f t="shared" si="2"/>
        <v/>
      </c>
      <c r="G33" s="1" t="str">
        <f t="shared" si="3"/>
        <v>+LIMPIAR(B33)</v>
      </c>
    </row>
    <row r="34" spans="2:7" x14ac:dyDescent="0.25">
      <c r="B34" s="1">
        <f t="shared" si="4"/>
        <v>31</v>
      </c>
      <c r="C34" s="1" t="str">
        <f t="shared" si="0"/>
        <v>_x001F_</v>
      </c>
      <c r="D34" s="1" t="str">
        <f t="shared" si="1"/>
        <v>+CAR(B34)</v>
      </c>
      <c r="F34" s="1" t="str">
        <f t="shared" si="2"/>
        <v/>
      </c>
      <c r="G34" s="1" t="str">
        <f t="shared" si="3"/>
        <v>+LIMPIAR(B34)</v>
      </c>
    </row>
    <row r="35" spans="2:7" x14ac:dyDescent="0.25">
      <c r="B35" s="1">
        <f t="shared" si="4"/>
        <v>32</v>
      </c>
      <c r="C35" s="1" t="str">
        <f t="shared" si="0"/>
        <v xml:space="preserve"> </v>
      </c>
      <c r="D35" s="1" t="str">
        <f t="shared" si="1"/>
        <v>+CAR(B35)</v>
      </c>
      <c r="F35" s="1" t="str">
        <f t="shared" si="2"/>
        <v xml:space="preserve"> </v>
      </c>
      <c r="G35" s="1" t="str">
        <f t="shared" si="3"/>
        <v>+LIMPIAR(B35)</v>
      </c>
    </row>
    <row r="36" spans="2:7" x14ac:dyDescent="0.25">
      <c r="B36" s="1">
        <f t="shared" si="4"/>
        <v>33</v>
      </c>
      <c r="C36" s="1" t="str">
        <f t="shared" si="0"/>
        <v>!</v>
      </c>
      <c r="D36" s="1" t="str">
        <f t="shared" si="1"/>
        <v>+CAR(B36)</v>
      </c>
      <c r="F36" s="1" t="str">
        <f t="shared" si="2"/>
        <v>!</v>
      </c>
      <c r="G36" s="1" t="str">
        <f t="shared" si="3"/>
        <v>+LIMPIAR(B36)</v>
      </c>
    </row>
    <row r="37" spans="2:7" x14ac:dyDescent="0.25">
      <c r="B37" s="1">
        <f t="shared" si="4"/>
        <v>34</v>
      </c>
      <c r="C37" s="1" t="str">
        <f t="shared" si="0"/>
        <v>"</v>
      </c>
      <c r="D37" s="1" t="str">
        <f t="shared" si="1"/>
        <v>+CAR(B37)</v>
      </c>
      <c r="F37" s="1" t="str">
        <f t="shared" si="2"/>
        <v>"</v>
      </c>
      <c r="G37" s="1" t="str">
        <f t="shared" si="3"/>
        <v>+LIMPIAR(B37)</v>
      </c>
    </row>
    <row r="38" spans="2:7" x14ac:dyDescent="0.25">
      <c r="B38" s="1">
        <f t="shared" si="4"/>
        <v>35</v>
      </c>
      <c r="C38" s="1" t="str">
        <f t="shared" si="0"/>
        <v>#</v>
      </c>
      <c r="D38" s="1" t="str">
        <f t="shared" si="1"/>
        <v>+CAR(B38)</v>
      </c>
      <c r="F38" s="1" t="str">
        <f t="shared" si="2"/>
        <v>#</v>
      </c>
      <c r="G38" s="1" t="str">
        <f t="shared" si="3"/>
        <v>+LIMPIAR(B38)</v>
      </c>
    </row>
    <row r="39" spans="2:7" x14ac:dyDescent="0.25">
      <c r="B39" s="1">
        <f t="shared" si="4"/>
        <v>36</v>
      </c>
      <c r="C39" s="1" t="str">
        <f t="shared" si="0"/>
        <v>$</v>
      </c>
      <c r="D39" s="1" t="str">
        <f t="shared" si="1"/>
        <v>+CAR(B39)</v>
      </c>
      <c r="F39" s="1" t="str">
        <f t="shared" si="2"/>
        <v>$</v>
      </c>
      <c r="G39" s="1" t="str">
        <f t="shared" si="3"/>
        <v>+LIMPIAR(B39)</v>
      </c>
    </row>
    <row r="40" spans="2:7" x14ac:dyDescent="0.25">
      <c r="B40" s="1">
        <f t="shared" si="4"/>
        <v>37</v>
      </c>
      <c r="C40" s="1" t="str">
        <f t="shared" si="0"/>
        <v>%</v>
      </c>
      <c r="D40" s="1" t="str">
        <f t="shared" si="1"/>
        <v>+CAR(B40)</v>
      </c>
      <c r="F40" s="1" t="str">
        <f t="shared" si="2"/>
        <v>%</v>
      </c>
      <c r="G40" s="1" t="str">
        <f t="shared" si="3"/>
        <v>+LIMPIAR(B40)</v>
      </c>
    </row>
    <row r="41" spans="2:7" x14ac:dyDescent="0.25">
      <c r="B41" s="1">
        <f t="shared" si="4"/>
        <v>38</v>
      </c>
      <c r="C41" s="1" t="str">
        <f t="shared" si="0"/>
        <v>&amp;</v>
      </c>
      <c r="D41" s="1" t="str">
        <f t="shared" si="1"/>
        <v>+CAR(B41)</v>
      </c>
      <c r="F41" s="1" t="str">
        <f t="shared" si="2"/>
        <v>&amp;</v>
      </c>
      <c r="G41" s="1" t="str">
        <f t="shared" si="3"/>
        <v>+LIMPIAR(B41)</v>
      </c>
    </row>
    <row r="42" spans="2:7" x14ac:dyDescent="0.25">
      <c r="B42" s="1">
        <f t="shared" si="4"/>
        <v>39</v>
      </c>
      <c r="C42" s="1" t="str">
        <f t="shared" si="0"/>
        <v>'</v>
      </c>
      <c r="D42" s="1" t="str">
        <f t="shared" si="1"/>
        <v>+CAR(B42)</v>
      </c>
      <c r="F42" s="1" t="str">
        <f t="shared" si="2"/>
        <v>'</v>
      </c>
      <c r="G42" s="1" t="str">
        <f t="shared" si="3"/>
        <v>+LIMPIAR(B42)</v>
      </c>
    </row>
    <row r="43" spans="2:7" x14ac:dyDescent="0.25">
      <c r="B43" s="1">
        <f t="shared" si="4"/>
        <v>40</v>
      </c>
      <c r="C43" s="1" t="str">
        <f t="shared" si="0"/>
        <v>(</v>
      </c>
      <c r="D43" s="1" t="str">
        <f t="shared" si="1"/>
        <v>+CAR(B43)</v>
      </c>
      <c r="F43" s="1" t="str">
        <f t="shared" si="2"/>
        <v>(</v>
      </c>
      <c r="G43" s="1" t="str">
        <f t="shared" si="3"/>
        <v>+LIMPIAR(B43)</v>
      </c>
    </row>
    <row r="44" spans="2:7" x14ac:dyDescent="0.25">
      <c r="B44" s="1">
        <f t="shared" si="4"/>
        <v>41</v>
      </c>
      <c r="C44" s="1" t="str">
        <f t="shared" si="0"/>
        <v>)</v>
      </c>
      <c r="D44" s="1" t="str">
        <f t="shared" si="1"/>
        <v>+CAR(B44)</v>
      </c>
      <c r="F44" s="1" t="str">
        <f t="shared" si="2"/>
        <v>)</v>
      </c>
      <c r="G44" s="1" t="str">
        <f t="shared" si="3"/>
        <v>+LIMPIAR(B44)</v>
      </c>
    </row>
    <row r="45" spans="2:7" x14ac:dyDescent="0.25">
      <c r="B45" s="1">
        <f t="shared" si="4"/>
        <v>42</v>
      </c>
      <c r="C45" s="1" t="str">
        <f t="shared" si="0"/>
        <v>*</v>
      </c>
      <c r="D45" s="1" t="str">
        <f t="shared" si="1"/>
        <v>+CAR(B45)</v>
      </c>
      <c r="F45" s="1" t="str">
        <f t="shared" si="2"/>
        <v>*</v>
      </c>
      <c r="G45" s="1" t="str">
        <f t="shared" si="3"/>
        <v>+LIMPIAR(B45)</v>
      </c>
    </row>
    <row r="46" spans="2:7" x14ac:dyDescent="0.25">
      <c r="B46" s="1">
        <f t="shared" si="4"/>
        <v>43</v>
      </c>
      <c r="C46" s="1" t="str">
        <f t="shared" si="0"/>
        <v>+</v>
      </c>
      <c r="D46" s="1" t="str">
        <f t="shared" si="1"/>
        <v>+CAR(B46)</v>
      </c>
      <c r="F46" s="1" t="str">
        <f t="shared" si="2"/>
        <v>+</v>
      </c>
      <c r="G46" s="1" t="str">
        <f t="shared" si="3"/>
        <v>+LIMPIAR(B46)</v>
      </c>
    </row>
    <row r="47" spans="2:7" x14ac:dyDescent="0.25">
      <c r="B47" s="1">
        <f t="shared" si="4"/>
        <v>44</v>
      </c>
      <c r="C47" s="1" t="str">
        <f t="shared" si="0"/>
        <v>,</v>
      </c>
      <c r="D47" s="1" t="str">
        <f t="shared" si="1"/>
        <v>+CAR(B47)</v>
      </c>
      <c r="F47" s="1" t="str">
        <f t="shared" si="2"/>
        <v>,</v>
      </c>
      <c r="G47" s="1" t="str">
        <f t="shared" si="3"/>
        <v>+LIMPIAR(B47)</v>
      </c>
    </row>
    <row r="48" spans="2:7" x14ac:dyDescent="0.25">
      <c r="B48" s="1">
        <f t="shared" si="4"/>
        <v>45</v>
      </c>
      <c r="C48" s="1" t="str">
        <f t="shared" si="0"/>
        <v>-</v>
      </c>
      <c r="D48" s="1" t="str">
        <f t="shared" si="1"/>
        <v>+CAR(B48)</v>
      </c>
      <c r="F48" s="1" t="str">
        <f t="shared" si="2"/>
        <v>-</v>
      </c>
      <c r="G48" s="1" t="str">
        <f t="shared" si="3"/>
        <v>+LIMPIAR(B48)</v>
      </c>
    </row>
    <row r="49" spans="2:7" x14ac:dyDescent="0.25">
      <c r="B49" s="1">
        <f t="shared" si="4"/>
        <v>46</v>
      </c>
      <c r="C49" s="1" t="str">
        <f t="shared" si="0"/>
        <v>.</v>
      </c>
      <c r="D49" s="1" t="str">
        <f t="shared" si="1"/>
        <v>+CAR(B49)</v>
      </c>
      <c r="F49" s="1" t="str">
        <f t="shared" si="2"/>
        <v>.</v>
      </c>
      <c r="G49" s="1" t="str">
        <f t="shared" si="3"/>
        <v>+LIMPIAR(B49)</v>
      </c>
    </row>
    <row r="50" spans="2:7" x14ac:dyDescent="0.25">
      <c r="B50" s="1">
        <f t="shared" si="4"/>
        <v>47</v>
      </c>
      <c r="C50" s="1" t="str">
        <f t="shared" si="0"/>
        <v>/</v>
      </c>
      <c r="D50" s="1" t="str">
        <f t="shared" si="1"/>
        <v>+CAR(B50)</v>
      </c>
      <c r="F50" s="1" t="str">
        <f t="shared" si="2"/>
        <v>/</v>
      </c>
      <c r="G50" s="1" t="str">
        <f t="shared" si="3"/>
        <v>+LIMPIAR(B50)</v>
      </c>
    </row>
    <row r="51" spans="2:7" x14ac:dyDescent="0.25">
      <c r="B51" s="1">
        <f t="shared" si="4"/>
        <v>48</v>
      </c>
      <c r="C51" s="1" t="str">
        <f t="shared" si="0"/>
        <v>0</v>
      </c>
      <c r="D51" s="1" t="str">
        <f t="shared" si="1"/>
        <v>+CAR(B51)</v>
      </c>
      <c r="F51" s="1" t="str">
        <f t="shared" si="2"/>
        <v>0</v>
      </c>
      <c r="G51" s="1" t="str">
        <f t="shared" si="3"/>
        <v>+LIMPIAR(B51)</v>
      </c>
    </row>
    <row r="52" spans="2:7" x14ac:dyDescent="0.25">
      <c r="B52" s="1">
        <f t="shared" si="4"/>
        <v>49</v>
      </c>
      <c r="C52" s="1" t="str">
        <f t="shared" si="0"/>
        <v>1</v>
      </c>
      <c r="D52" s="1" t="str">
        <f t="shared" si="1"/>
        <v>+CAR(B52)</v>
      </c>
      <c r="F52" s="1" t="str">
        <f t="shared" si="2"/>
        <v>1</v>
      </c>
      <c r="G52" s="1" t="str">
        <f t="shared" si="3"/>
        <v>+LIMPIAR(B52)</v>
      </c>
    </row>
    <row r="53" spans="2:7" x14ac:dyDescent="0.25">
      <c r="B53" s="1">
        <f t="shared" si="4"/>
        <v>50</v>
      </c>
      <c r="C53" s="1" t="str">
        <f t="shared" si="0"/>
        <v>2</v>
      </c>
      <c r="D53" s="1" t="str">
        <f t="shared" si="1"/>
        <v>+CAR(B53)</v>
      </c>
      <c r="F53" s="1" t="str">
        <f t="shared" si="2"/>
        <v>2</v>
      </c>
      <c r="G53" s="1" t="str">
        <f t="shared" si="3"/>
        <v>+LIMPIAR(B53)</v>
      </c>
    </row>
    <row r="54" spans="2:7" x14ac:dyDescent="0.25">
      <c r="B54" s="1">
        <f t="shared" si="4"/>
        <v>51</v>
      </c>
      <c r="C54" s="1" t="str">
        <f t="shared" si="0"/>
        <v>3</v>
      </c>
      <c r="D54" s="1" t="str">
        <f t="shared" si="1"/>
        <v>+CAR(B54)</v>
      </c>
      <c r="F54" s="1" t="str">
        <f t="shared" si="2"/>
        <v>3</v>
      </c>
      <c r="G54" s="1" t="str">
        <f t="shared" si="3"/>
        <v>+LIMPIAR(B54)</v>
      </c>
    </row>
    <row r="55" spans="2:7" x14ac:dyDescent="0.25">
      <c r="B55" s="1">
        <f t="shared" si="4"/>
        <v>52</v>
      </c>
      <c r="C55" s="1" t="str">
        <f t="shared" si="0"/>
        <v>4</v>
      </c>
      <c r="D55" s="1" t="str">
        <f t="shared" si="1"/>
        <v>+CAR(B55)</v>
      </c>
      <c r="F55" s="1" t="str">
        <f t="shared" si="2"/>
        <v>4</v>
      </c>
      <c r="G55" s="1" t="str">
        <f t="shared" si="3"/>
        <v>+LIMPIAR(B55)</v>
      </c>
    </row>
    <row r="56" spans="2:7" x14ac:dyDescent="0.25">
      <c r="B56" s="1">
        <f t="shared" si="4"/>
        <v>53</v>
      </c>
      <c r="C56" s="1" t="str">
        <f t="shared" si="0"/>
        <v>5</v>
      </c>
      <c r="D56" s="1" t="str">
        <f t="shared" si="1"/>
        <v>+CAR(B56)</v>
      </c>
      <c r="F56" s="1" t="str">
        <f t="shared" si="2"/>
        <v>5</v>
      </c>
      <c r="G56" s="1" t="str">
        <f t="shared" si="3"/>
        <v>+LIMPIAR(B56)</v>
      </c>
    </row>
    <row r="57" spans="2:7" x14ac:dyDescent="0.25">
      <c r="B57" s="1">
        <f t="shared" si="4"/>
        <v>54</v>
      </c>
      <c r="C57" s="1" t="str">
        <f t="shared" si="0"/>
        <v>6</v>
      </c>
      <c r="D57" s="1" t="str">
        <f t="shared" si="1"/>
        <v>+CAR(B57)</v>
      </c>
      <c r="F57" s="1" t="str">
        <f t="shared" si="2"/>
        <v>6</v>
      </c>
      <c r="G57" s="1" t="str">
        <f t="shared" si="3"/>
        <v>+LIMPIAR(B57)</v>
      </c>
    </row>
    <row r="58" spans="2:7" x14ac:dyDescent="0.25">
      <c r="B58" s="1">
        <f t="shared" si="4"/>
        <v>55</v>
      </c>
      <c r="C58" s="1" t="str">
        <f t="shared" si="0"/>
        <v>7</v>
      </c>
      <c r="D58" s="1" t="str">
        <f t="shared" si="1"/>
        <v>+CAR(B58)</v>
      </c>
      <c r="F58" s="1" t="str">
        <f t="shared" si="2"/>
        <v>7</v>
      </c>
      <c r="G58" s="1" t="str">
        <f t="shared" si="3"/>
        <v>+LIMPIAR(B58)</v>
      </c>
    </row>
    <row r="59" spans="2:7" x14ac:dyDescent="0.25">
      <c r="B59" s="1">
        <f t="shared" si="4"/>
        <v>56</v>
      </c>
      <c r="C59" s="1" t="str">
        <f t="shared" si="0"/>
        <v>8</v>
      </c>
      <c r="D59" s="1" t="str">
        <f t="shared" si="1"/>
        <v>+CAR(B59)</v>
      </c>
      <c r="F59" s="1" t="str">
        <f t="shared" si="2"/>
        <v>8</v>
      </c>
      <c r="G59" s="1" t="str">
        <f t="shared" si="3"/>
        <v>+LIMPIAR(B59)</v>
      </c>
    </row>
    <row r="60" spans="2:7" x14ac:dyDescent="0.25">
      <c r="B60" s="1">
        <f t="shared" si="4"/>
        <v>57</v>
      </c>
      <c r="C60" s="1" t="str">
        <f t="shared" si="0"/>
        <v>9</v>
      </c>
      <c r="D60" s="1" t="str">
        <f t="shared" si="1"/>
        <v>+CAR(B60)</v>
      </c>
      <c r="F60" s="1" t="str">
        <f t="shared" si="2"/>
        <v>9</v>
      </c>
      <c r="G60" s="1" t="str">
        <f t="shared" si="3"/>
        <v>+LIMPIAR(B60)</v>
      </c>
    </row>
    <row r="61" spans="2:7" x14ac:dyDescent="0.25">
      <c r="B61" s="1">
        <f t="shared" si="4"/>
        <v>58</v>
      </c>
      <c r="C61" s="1" t="str">
        <f t="shared" si="0"/>
        <v>:</v>
      </c>
      <c r="D61" s="1" t="str">
        <f t="shared" si="1"/>
        <v>+CAR(B61)</v>
      </c>
      <c r="F61" s="1" t="str">
        <f t="shared" si="2"/>
        <v>:</v>
      </c>
      <c r="G61" s="1" t="str">
        <f t="shared" si="3"/>
        <v>+LIMPIAR(B61)</v>
      </c>
    </row>
    <row r="62" spans="2:7" x14ac:dyDescent="0.25">
      <c r="B62" s="1">
        <f t="shared" si="4"/>
        <v>59</v>
      </c>
      <c r="C62" s="1" t="str">
        <f t="shared" si="0"/>
        <v>;</v>
      </c>
      <c r="D62" s="1" t="str">
        <f t="shared" si="1"/>
        <v>+CAR(B62)</v>
      </c>
      <c r="F62" s="1" t="str">
        <f t="shared" si="2"/>
        <v>;</v>
      </c>
      <c r="G62" s="1" t="str">
        <f t="shared" si="3"/>
        <v>+LIMPIAR(B62)</v>
      </c>
    </row>
    <row r="63" spans="2:7" x14ac:dyDescent="0.25">
      <c r="B63" s="1">
        <f t="shared" si="4"/>
        <v>60</v>
      </c>
      <c r="C63" s="1" t="str">
        <f t="shared" si="0"/>
        <v>&lt;</v>
      </c>
      <c r="D63" s="1" t="str">
        <f t="shared" si="1"/>
        <v>+CAR(B63)</v>
      </c>
      <c r="F63" s="1" t="str">
        <f t="shared" si="2"/>
        <v>&lt;</v>
      </c>
      <c r="G63" s="1" t="str">
        <f t="shared" si="3"/>
        <v>+LIMPIAR(B63)</v>
      </c>
    </row>
    <row r="64" spans="2:7" x14ac:dyDescent="0.25">
      <c r="B64" s="1">
        <f t="shared" si="4"/>
        <v>61</v>
      </c>
      <c r="C64" s="1" t="str">
        <f t="shared" si="0"/>
        <v>=</v>
      </c>
      <c r="D64" s="1" t="str">
        <f t="shared" si="1"/>
        <v>+CAR(B64)</v>
      </c>
      <c r="F64" s="1" t="str">
        <f t="shared" si="2"/>
        <v>=</v>
      </c>
      <c r="G64" s="1" t="str">
        <f t="shared" si="3"/>
        <v>+LIMPIAR(B64)</v>
      </c>
    </row>
    <row r="65" spans="2:7" x14ac:dyDescent="0.25">
      <c r="B65" s="1">
        <f t="shared" si="4"/>
        <v>62</v>
      </c>
      <c r="C65" s="1" t="str">
        <f t="shared" si="0"/>
        <v>&gt;</v>
      </c>
      <c r="D65" s="1" t="str">
        <f t="shared" si="1"/>
        <v>+CAR(B65)</v>
      </c>
      <c r="F65" s="1" t="str">
        <f t="shared" si="2"/>
        <v>&gt;</v>
      </c>
      <c r="G65" s="1" t="str">
        <f t="shared" si="3"/>
        <v>+LIMPIAR(B65)</v>
      </c>
    </row>
    <row r="66" spans="2:7" x14ac:dyDescent="0.25">
      <c r="B66" s="1">
        <f t="shared" si="4"/>
        <v>63</v>
      </c>
      <c r="C66" s="1" t="str">
        <f t="shared" si="0"/>
        <v>?</v>
      </c>
      <c r="D66" s="1" t="str">
        <f t="shared" si="1"/>
        <v>+CAR(B66)</v>
      </c>
      <c r="F66" s="1" t="str">
        <f t="shared" si="2"/>
        <v>?</v>
      </c>
      <c r="G66" s="1" t="str">
        <f t="shared" si="3"/>
        <v>+LIMPIAR(B66)</v>
      </c>
    </row>
    <row r="67" spans="2:7" x14ac:dyDescent="0.25">
      <c r="B67" s="1">
        <f t="shared" si="4"/>
        <v>64</v>
      </c>
      <c r="C67" s="1" t="str">
        <f t="shared" si="0"/>
        <v>@</v>
      </c>
      <c r="D67" s="1" t="str">
        <f t="shared" si="1"/>
        <v>+CAR(B67)</v>
      </c>
      <c r="F67" s="1" t="str">
        <f t="shared" si="2"/>
        <v>@</v>
      </c>
      <c r="G67" s="1" t="str">
        <f t="shared" si="3"/>
        <v>+LIMPIAR(B67)</v>
      </c>
    </row>
    <row r="68" spans="2:7" x14ac:dyDescent="0.25">
      <c r="B68" s="1">
        <f t="shared" si="4"/>
        <v>65</v>
      </c>
      <c r="C68" s="1" t="str">
        <f t="shared" si="0"/>
        <v>A</v>
      </c>
      <c r="D68" s="1" t="str">
        <f t="shared" si="1"/>
        <v>+CAR(B68)</v>
      </c>
      <c r="F68" s="1" t="str">
        <f t="shared" si="2"/>
        <v>A</v>
      </c>
      <c r="G68" s="1" t="str">
        <f t="shared" si="3"/>
        <v>+LIMPIAR(B68)</v>
      </c>
    </row>
    <row r="69" spans="2:7" x14ac:dyDescent="0.25">
      <c r="B69" s="1">
        <f t="shared" si="4"/>
        <v>66</v>
      </c>
      <c r="C69" s="1" t="str">
        <f t="shared" ref="C69:C132" si="5">+CHAR(B69)</f>
        <v>B</v>
      </c>
      <c r="D69" s="1" t="str">
        <f t="shared" ref="D69:D132" si="6">+"+CAR(B"&amp;B69+3&amp;")"</f>
        <v>+CAR(B69)</v>
      </c>
      <c r="F69" s="1" t="str">
        <f t="shared" ref="F69:F132" si="7">+CLEAN(C69)</f>
        <v>B</v>
      </c>
      <c r="G69" s="1" t="str">
        <f t="shared" ref="G69:G132" si="8">+"+LIMPIAR(B"&amp;B69+3&amp;")"</f>
        <v>+LIMPIAR(B69)</v>
      </c>
    </row>
    <row r="70" spans="2:7" x14ac:dyDescent="0.25">
      <c r="B70" s="1">
        <f t="shared" ref="B70:B133" si="9">+B69+1</f>
        <v>67</v>
      </c>
      <c r="C70" s="1" t="str">
        <f t="shared" si="5"/>
        <v>C</v>
      </c>
      <c r="D70" s="1" t="str">
        <f t="shared" si="6"/>
        <v>+CAR(B70)</v>
      </c>
      <c r="F70" s="1" t="str">
        <f t="shared" si="7"/>
        <v>C</v>
      </c>
      <c r="G70" s="1" t="str">
        <f t="shared" si="8"/>
        <v>+LIMPIAR(B70)</v>
      </c>
    </row>
    <row r="71" spans="2:7" x14ac:dyDescent="0.25">
      <c r="B71" s="1">
        <f t="shared" si="9"/>
        <v>68</v>
      </c>
      <c r="C71" s="1" t="str">
        <f t="shared" si="5"/>
        <v>D</v>
      </c>
      <c r="D71" s="1" t="str">
        <f t="shared" si="6"/>
        <v>+CAR(B71)</v>
      </c>
      <c r="F71" s="1" t="str">
        <f t="shared" si="7"/>
        <v>D</v>
      </c>
      <c r="G71" s="1" t="str">
        <f t="shared" si="8"/>
        <v>+LIMPIAR(B71)</v>
      </c>
    </row>
    <row r="72" spans="2:7" x14ac:dyDescent="0.25">
      <c r="B72" s="1">
        <f t="shared" si="9"/>
        <v>69</v>
      </c>
      <c r="C72" s="1" t="str">
        <f t="shared" si="5"/>
        <v>E</v>
      </c>
      <c r="D72" s="1" t="str">
        <f t="shared" si="6"/>
        <v>+CAR(B72)</v>
      </c>
      <c r="F72" s="1" t="str">
        <f t="shared" si="7"/>
        <v>E</v>
      </c>
      <c r="G72" s="1" t="str">
        <f t="shared" si="8"/>
        <v>+LIMPIAR(B72)</v>
      </c>
    </row>
    <row r="73" spans="2:7" x14ac:dyDescent="0.25">
      <c r="B73" s="1">
        <f t="shared" si="9"/>
        <v>70</v>
      </c>
      <c r="C73" s="1" t="str">
        <f t="shared" si="5"/>
        <v>F</v>
      </c>
      <c r="D73" s="1" t="str">
        <f t="shared" si="6"/>
        <v>+CAR(B73)</v>
      </c>
      <c r="F73" s="1" t="str">
        <f t="shared" si="7"/>
        <v>F</v>
      </c>
      <c r="G73" s="1" t="str">
        <f t="shared" si="8"/>
        <v>+LIMPIAR(B73)</v>
      </c>
    </row>
    <row r="74" spans="2:7" x14ac:dyDescent="0.25">
      <c r="B74" s="1">
        <f t="shared" si="9"/>
        <v>71</v>
      </c>
      <c r="C74" s="1" t="str">
        <f t="shared" si="5"/>
        <v>G</v>
      </c>
      <c r="D74" s="1" t="str">
        <f t="shared" si="6"/>
        <v>+CAR(B74)</v>
      </c>
      <c r="F74" s="1" t="str">
        <f t="shared" si="7"/>
        <v>G</v>
      </c>
      <c r="G74" s="1" t="str">
        <f t="shared" si="8"/>
        <v>+LIMPIAR(B74)</v>
      </c>
    </row>
    <row r="75" spans="2:7" x14ac:dyDescent="0.25">
      <c r="B75" s="1">
        <f t="shared" si="9"/>
        <v>72</v>
      </c>
      <c r="C75" s="1" t="str">
        <f t="shared" si="5"/>
        <v>H</v>
      </c>
      <c r="D75" s="1" t="str">
        <f t="shared" si="6"/>
        <v>+CAR(B75)</v>
      </c>
      <c r="F75" s="1" t="str">
        <f t="shared" si="7"/>
        <v>H</v>
      </c>
      <c r="G75" s="1" t="str">
        <f t="shared" si="8"/>
        <v>+LIMPIAR(B75)</v>
      </c>
    </row>
    <row r="76" spans="2:7" x14ac:dyDescent="0.25">
      <c r="B76" s="1">
        <f t="shared" si="9"/>
        <v>73</v>
      </c>
      <c r="C76" s="1" t="str">
        <f t="shared" si="5"/>
        <v>I</v>
      </c>
      <c r="D76" s="1" t="str">
        <f t="shared" si="6"/>
        <v>+CAR(B76)</v>
      </c>
      <c r="F76" s="1" t="str">
        <f t="shared" si="7"/>
        <v>I</v>
      </c>
      <c r="G76" s="1" t="str">
        <f t="shared" si="8"/>
        <v>+LIMPIAR(B76)</v>
      </c>
    </row>
    <row r="77" spans="2:7" x14ac:dyDescent="0.25">
      <c r="B77" s="1">
        <f t="shared" si="9"/>
        <v>74</v>
      </c>
      <c r="C77" s="1" t="str">
        <f t="shared" si="5"/>
        <v>J</v>
      </c>
      <c r="D77" s="1" t="str">
        <f t="shared" si="6"/>
        <v>+CAR(B77)</v>
      </c>
      <c r="F77" s="1" t="str">
        <f t="shared" si="7"/>
        <v>J</v>
      </c>
      <c r="G77" s="1" t="str">
        <f t="shared" si="8"/>
        <v>+LIMPIAR(B77)</v>
      </c>
    </row>
    <row r="78" spans="2:7" x14ac:dyDescent="0.25">
      <c r="B78" s="1">
        <f t="shared" si="9"/>
        <v>75</v>
      </c>
      <c r="C78" s="1" t="str">
        <f t="shared" si="5"/>
        <v>K</v>
      </c>
      <c r="D78" s="1" t="str">
        <f t="shared" si="6"/>
        <v>+CAR(B78)</v>
      </c>
      <c r="F78" s="1" t="str">
        <f t="shared" si="7"/>
        <v>K</v>
      </c>
      <c r="G78" s="1" t="str">
        <f t="shared" si="8"/>
        <v>+LIMPIAR(B78)</v>
      </c>
    </row>
    <row r="79" spans="2:7" x14ac:dyDescent="0.25">
      <c r="B79" s="1">
        <f t="shared" si="9"/>
        <v>76</v>
      </c>
      <c r="C79" s="1" t="str">
        <f t="shared" si="5"/>
        <v>L</v>
      </c>
      <c r="D79" s="1" t="str">
        <f t="shared" si="6"/>
        <v>+CAR(B79)</v>
      </c>
      <c r="F79" s="1" t="str">
        <f t="shared" si="7"/>
        <v>L</v>
      </c>
      <c r="G79" s="1" t="str">
        <f t="shared" si="8"/>
        <v>+LIMPIAR(B79)</v>
      </c>
    </row>
    <row r="80" spans="2:7" x14ac:dyDescent="0.25">
      <c r="B80" s="1">
        <f t="shared" si="9"/>
        <v>77</v>
      </c>
      <c r="C80" s="1" t="str">
        <f t="shared" si="5"/>
        <v>M</v>
      </c>
      <c r="D80" s="1" t="str">
        <f t="shared" si="6"/>
        <v>+CAR(B80)</v>
      </c>
      <c r="F80" s="1" t="str">
        <f t="shared" si="7"/>
        <v>M</v>
      </c>
      <c r="G80" s="1" t="str">
        <f t="shared" si="8"/>
        <v>+LIMPIAR(B80)</v>
      </c>
    </row>
    <row r="81" spans="2:7" x14ac:dyDescent="0.25">
      <c r="B81" s="1">
        <f t="shared" si="9"/>
        <v>78</v>
      </c>
      <c r="C81" s="1" t="str">
        <f t="shared" si="5"/>
        <v>N</v>
      </c>
      <c r="D81" s="1" t="str">
        <f t="shared" si="6"/>
        <v>+CAR(B81)</v>
      </c>
      <c r="F81" s="1" t="str">
        <f t="shared" si="7"/>
        <v>N</v>
      </c>
      <c r="G81" s="1" t="str">
        <f t="shared" si="8"/>
        <v>+LIMPIAR(B81)</v>
      </c>
    </row>
    <row r="82" spans="2:7" x14ac:dyDescent="0.25">
      <c r="B82" s="1">
        <f t="shared" si="9"/>
        <v>79</v>
      </c>
      <c r="C82" s="1" t="str">
        <f t="shared" si="5"/>
        <v>O</v>
      </c>
      <c r="D82" s="1" t="str">
        <f t="shared" si="6"/>
        <v>+CAR(B82)</v>
      </c>
      <c r="F82" s="1" t="str">
        <f t="shared" si="7"/>
        <v>O</v>
      </c>
      <c r="G82" s="1" t="str">
        <f t="shared" si="8"/>
        <v>+LIMPIAR(B82)</v>
      </c>
    </row>
    <row r="83" spans="2:7" x14ac:dyDescent="0.25">
      <c r="B83" s="1">
        <f t="shared" si="9"/>
        <v>80</v>
      </c>
      <c r="C83" s="1" t="str">
        <f t="shared" si="5"/>
        <v>P</v>
      </c>
      <c r="D83" s="1" t="str">
        <f t="shared" si="6"/>
        <v>+CAR(B83)</v>
      </c>
      <c r="F83" s="1" t="str">
        <f t="shared" si="7"/>
        <v>P</v>
      </c>
      <c r="G83" s="1" t="str">
        <f t="shared" si="8"/>
        <v>+LIMPIAR(B83)</v>
      </c>
    </row>
    <row r="84" spans="2:7" x14ac:dyDescent="0.25">
      <c r="B84" s="1">
        <f t="shared" si="9"/>
        <v>81</v>
      </c>
      <c r="C84" s="1" t="str">
        <f t="shared" si="5"/>
        <v>Q</v>
      </c>
      <c r="D84" s="1" t="str">
        <f t="shared" si="6"/>
        <v>+CAR(B84)</v>
      </c>
      <c r="F84" s="1" t="str">
        <f t="shared" si="7"/>
        <v>Q</v>
      </c>
      <c r="G84" s="1" t="str">
        <f t="shared" si="8"/>
        <v>+LIMPIAR(B84)</v>
      </c>
    </row>
    <row r="85" spans="2:7" x14ac:dyDescent="0.25">
      <c r="B85" s="1">
        <f t="shared" si="9"/>
        <v>82</v>
      </c>
      <c r="C85" s="1" t="str">
        <f t="shared" si="5"/>
        <v>R</v>
      </c>
      <c r="D85" s="1" t="str">
        <f t="shared" si="6"/>
        <v>+CAR(B85)</v>
      </c>
      <c r="F85" s="1" t="str">
        <f t="shared" si="7"/>
        <v>R</v>
      </c>
      <c r="G85" s="1" t="str">
        <f t="shared" si="8"/>
        <v>+LIMPIAR(B85)</v>
      </c>
    </row>
    <row r="86" spans="2:7" x14ac:dyDescent="0.25">
      <c r="B86" s="1">
        <f t="shared" si="9"/>
        <v>83</v>
      </c>
      <c r="C86" s="1" t="str">
        <f t="shared" si="5"/>
        <v>S</v>
      </c>
      <c r="D86" s="1" t="str">
        <f t="shared" si="6"/>
        <v>+CAR(B86)</v>
      </c>
      <c r="F86" s="1" t="str">
        <f t="shared" si="7"/>
        <v>S</v>
      </c>
      <c r="G86" s="1" t="str">
        <f t="shared" si="8"/>
        <v>+LIMPIAR(B86)</v>
      </c>
    </row>
    <row r="87" spans="2:7" x14ac:dyDescent="0.25">
      <c r="B87" s="1">
        <f t="shared" si="9"/>
        <v>84</v>
      </c>
      <c r="C87" s="1" t="str">
        <f t="shared" si="5"/>
        <v>T</v>
      </c>
      <c r="D87" s="1" t="str">
        <f t="shared" si="6"/>
        <v>+CAR(B87)</v>
      </c>
      <c r="F87" s="1" t="str">
        <f t="shared" si="7"/>
        <v>T</v>
      </c>
      <c r="G87" s="1" t="str">
        <f t="shared" si="8"/>
        <v>+LIMPIAR(B87)</v>
      </c>
    </row>
    <row r="88" spans="2:7" x14ac:dyDescent="0.25">
      <c r="B88" s="1">
        <f t="shared" si="9"/>
        <v>85</v>
      </c>
      <c r="C88" s="1" t="str">
        <f t="shared" si="5"/>
        <v>U</v>
      </c>
      <c r="D88" s="1" t="str">
        <f t="shared" si="6"/>
        <v>+CAR(B88)</v>
      </c>
      <c r="F88" s="1" t="str">
        <f t="shared" si="7"/>
        <v>U</v>
      </c>
      <c r="G88" s="1" t="str">
        <f t="shared" si="8"/>
        <v>+LIMPIAR(B88)</v>
      </c>
    </row>
    <row r="89" spans="2:7" x14ac:dyDescent="0.25">
      <c r="B89" s="1">
        <f t="shared" si="9"/>
        <v>86</v>
      </c>
      <c r="C89" s="1" t="str">
        <f t="shared" si="5"/>
        <v>V</v>
      </c>
      <c r="D89" s="1" t="str">
        <f t="shared" si="6"/>
        <v>+CAR(B89)</v>
      </c>
      <c r="F89" s="1" t="str">
        <f t="shared" si="7"/>
        <v>V</v>
      </c>
      <c r="G89" s="1" t="str">
        <f t="shared" si="8"/>
        <v>+LIMPIAR(B89)</v>
      </c>
    </row>
    <row r="90" spans="2:7" x14ac:dyDescent="0.25">
      <c r="B90" s="1">
        <f t="shared" si="9"/>
        <v>87</v>
      </c>
      <c r="C90" s="1" t="str">
        <f t="shared" si="5"/>
        <v>W</v>
      </c>
      <c r="D90" s="1" t="str">
        <f t="shared" si="6"/>
        <v>+CAR(B90)</v>
      </c>
      <c r="F90" s="1" t="str">
        <f t="shared" si="7"/>
        <v>W</v>
      </c>
      <c r="G90" s="1" t="str">
        <f t="shared" si="8"/>
        <v>+LIMPIAR(B90)</v>
      </c>
    </row>
    <row r="91" spans="2:7" x14ac:dyDescent="0.25">
      <c r="B91" s="1">
        <f t="shared" si="9"/>
        <v>88</v>
      </c>
      <c r="C91" s="1" t="str">
        <f t="shared" si="5"/>
        <v>X</v>
      </c>
      <c r="D91" s="1" t="str">
        <f t="shared" si="6"/>
        <v>+CAR(B91)</v>
      </c>
      <c r="F91" s="1" t="str">
        <f t="shared" si="7"/>
        <v>X</v>
      </c>
      <c r="G91" s="1" t="str">
        <f t="shared" si="8"/>
        <v>+LIMPIAR(B91)</v>
      </c>
    </row>
    <row r="92" spans="2:7" x14ac:dyDescent="0.25">
      <c r="B92" s="1">
        <f t="shared" si="9"/>
        <v>89</v>
      </c>
      <c r="C92" s="1" t="str">
        <f t="shared" si="5"/>
        <v>Y</v>
      </c>
      <c r="D92" s="1" t="str">
        <f t="shared" si="6"/>
        <v>+CAR(B92)</v>
      </c>
      <c r="F92" s="1" t="str">
        <f t="shared" si="7"/>
        <v>Y</v>
      </c>
      <c r="G92" s="1" t="str">
        <f t="shared" si="8"/>
        <v>+LIMPIAR(B92)</v>
      </c>
    </row>
    <row r="93" spans="2:7" x14ac:dyDescent="0.25">
      <c r="B93" s="1">
        <f t="shared" si="9"/>
        <v>90</v>
      </c>
      <c r="C93" s="1" t="str">
        <f t="shared" si="5"/>
        <v>Z</v>
      </c>
      <c r="D93" s="1" t="str">
        <f t="shared" si="6"/>
        <v>+CAR(B93)</v>
      </c>
      <c r="F93" s="1" t="str">
        <f t="shared" si="7"/>
        <v>Z</v>
      </c>
      <c r="G93" s="1" t="str">
        <f t="shared" si="8"/>
        <v>+LIMPIAR(B93)</v>
      </c>
    </row>
    <row r="94" spans="2:7" x14ac:dyDescent="0.25">
      <c r="B94" s="1">
        <f t="shared" si="9"/>
        <v>91</v>
      </c>
      <c r="C94" s="1" t="str">
        <f t="shared" si="5"/>
        <v>[</v>
      </c>
      <c r="D94" s="1" t="str">
        <f t="shared" si="6"/>
        <v>+CAR(B94)</v>
      </c>
      <c r="F94" s="1" t="str">
        <f t="shared" si="7"/>
        <v>[</v>
      </c>
      <c r="G94" s="1" t="str">
        <f t="shared" si="8"/>
        <v>+LIMPIAR(B94)</v>
      </c>
    </row>
    <row r="95" spans="2:7" x14ac:dyDescent="0.25">
      <c r="B95" s="1">
        <f t="shared" si="9"/>
        <v>92</v>
      </c>
      <c r="C95" s="1" t="str">
        <f t="shared" si="5"/>
        <v>\</v>
      </c>
      <c r="D95" s="1" t="str">
        <f t="shared" si="6"/>
        <v>+CAR(B95)</v>
      </c>
      <c r="F95" s="1" t="str">
        <f t="shared" si="7"/>
        <v>\</v>
      </c>
      <c r="G95" s="1" t="str">
        <f t="shared" si="8"/>
        <v>+LIMPIAR(B95)</v>
      </c>
    </row>
    <row r="96" spans="2:7" x14ac:dyDescent="0.25">
      <c r="B96" s="1">
        <f t="shared" si="9"/>
        <v>93</v>
      </c>
      <c r="C96" s="1" t="str">
        <f t="shared" si="5"/>
        <v>]</v>
      </c>
      <c r="D96" s="1" t="str">
        <f t="shared" si="6"/>
        <v>+CAR(B96)</v>
      </c>
      <c r="F96" s="1" t="str">
        <f t="shared" si="7"/>
        <v>]</v>
      </c>
      <c r="G96" s="1" t="str">
        <f t="shared" si="8"/>
        <v>+LIMPIAR(B96)</v>
      </c>
    </row>
    <row r="97" spans="2:7" x14ac:dyDescent="0.25">
      <c r="B97" s="1">
        <f t="shared" si="9"/>
        <v>94</v>
      </c>
      <c r="C97" s="1" t="str">
        <f t="shared" si="5"/>
        <v>^</v>
      </c>
      <c r="D97" s="1" t="str">
        <f t="shared" si="6"/>
        <v>+CAR(B97)</v>
      </c>
      <c r="F97" s="1" t="str">
        <f t="shared" si="7"/>
        <v>^</v>
      </c>
      <c r="G97" s="1" t="str">
        <f t="shared" si="8"/>
        <v>+LIMPIAR(B97)</v>
      </c>
    </row>
    <row r="98" spans="2:7" x14ac:dyDescent="0.25">
      <c r="B98" s="1">
        <f t="shared" si="9"/>
        <v>95</v>
      </c>
      <c r="C98" s="1" t="str">
        <f t="shared" si="5"/>
        <v>_</v>
      </c>
      <c r="D98" s="1" t="str">
        <f t="shared" si="6"/>
        <v>+CAR(B98)</v>
      </c>
      <c r="F98" s="1" t="str">
        <f t="shared" si="7"/>
        <v>_</v>
      </c>
      <c r="G98" s="1" t="str">
        <f t="shared" si="8"/>
        <v>+LIMPIAR(B98)</v>
      </c>
    </row>
    <row r="99" spans="2:7" x14ac:dyDescent="0.25">
      <c r="B99" s="1">
        <f t="shared" si="9"/>
        <v>96</v>
      </c>
      <c r="C99" s="1" t="str">
        <f t="shared" si="5"/>
        <v>`</v>
      </c>
      <c r="D99" s="1" t="str">
        <f t="shared" si="6"/>
        <v>+CAR(B99)</v>
      </c>
      <c r="F99" s="1" t="str">
        <f t="shared" si="7"/>
        <v>`</v>
      </c>
      <c r="G99" s="1" t="str">
        <f t="shared" si="8"/>
        <v>+LIMPIAR(B99)</v>
      </c>
    </row>
    <row r="100" spans="2:7" x14ac:dyDescent="0.25">
      <c r="B100" s="1">
        <f t="shared" si="9"/>
        <v>97</v>
      </c>
      <c r="C100" s="1" t="str">
        <f t="shared" si="5"/>
        <v>a</v>
      </c>
      <c r="D100" s="1" t="str">
        <f t="shared" si="6"/>
        <v>+CAR(B100)</v>
      </c>
      <c r="F100" s="1" t="str">
        <f t="shared" si="7"/>
        <v>a</v>
      </c>
      <c r="G100" s="1" t="str">
        <f t="shared" si="8"/>
        <v>+LIMPIAR(B100)</v>
      </c>
    </row>
    <row r="101" spans="2:7" x14ac:dyDescent="0.25">
      <c r="B101" s="1">
        <f t="shared" si="9"/>
        <v>98</v>
      </c>
      <c r="C101" s="1" t="str">
        <f t="shared" si="5"/>
        <v>b</v>
      </c>
      <c r="D101" s="1" t="str">
        <f t="shared" si="6"/>
        <v>+CAR(B101)</v>
      </c>
      <c r="F101" s="1" t="str">
        <f t="shared" si="7"/>
        <v>b</v>
      </c>
      <c r="G101" s="1" t="str">
        <f t="shared" si="8"/>
        <v>+LIMPIAR(B101)</v>
      </c>
    </row>
    <row r="102" spans="2:7" x14ac:dyDescent="0.25">
      <c r="B102" s="1">
        <f t="shared" si="9"/>
        <v>99</v>
      </c>
      <c r="C102" s="1" t="str">
        <f t="shared" si="5"/>
        <v>c</v>
      </c>
      <c r="D102" s="1" t="str">
        <f t="shared" si="6"/>
        <v>+CAR(B102)</v>
      </c>
      <c r="F102" s="1" t="str">
        <f t="shared" si="7"/>
        <v>c</v>
      </c>
      <c r="G102" s="1" t="str">
        <f t="shared" si="8"/>
        <v>+LIMPIAR(B102)</v>
      </c>
    </row>
    <row r="103" spans="2:7" x14ac:dyDescent="0.25">
      <c r="B103" s="1">
        <f t="shared" si="9"/>
        <v>100</v>
      </c>
      <c r="C103" s="1" t="str">
        <f t="shared" si="5"/>
        <v>d</v>
      </c>
      <c r="D103" s="1" t="str">
        <f t="shared" si="6"/>
        <v>+CAR(B103)</v>
      </c>
      <c r="F103" s="1" t="str">
        <f t="shared" si="7"/>
        <v>d</v>
      </c>
      <c r="G103" s="1" t="str">
        <f t="shared" si="8"/>
        <v>+LIMPIAR(B103)</v>
      </c>
    </row>
    <row r="104" spans="2:7" x14ac:dyDescent="0.25">
      <c r="B104" s="1">
        <f t="shared" si="9"/>
        <v>101</v>
      </c>
      <c r="C104" s="1" t="str">
        <f t="shared" si="5"/>
        <v>e</v>
      </c>
      <c r="D104" s="1" t="str">
        <f t="shared" si="6"/>
        <v>+CAR(B104)</v>
      </c>
      <c r="F104" s="1" t="str">
        <f t="shared" si="7"/>
        <v>e</v>
      </c>
      <c r="G104" s="1" t="str">
        <f t="shared" si="8"/>
        <v>+LIMPIAR(B104)</v>
      </c>
    </row>
    <row r="105" spans="2:7" x14ac:dyDescent="0.25">
      <c r="B105" s="1">
        <f t="shared" si="9"/>
        <v>102</v>
      </c>
      <c r="C105" s="1" t="str">
        <f t="shared" si="5"/>
        <v>f</v>
      </c>
      <c r="D105" s="1" t="str">
        <f t="shared" si="6"/>
        <v>+CAR(B105)</v>
      </c>
      <c r="F105" s="1" t="str">
        <f t="shared" si="7"/>
        <v>f</v>
      </c>
      <c r="G105" s="1" t="str">
        <f t="shared" si="8"/>
        <v>+LIMPIAR(B105)</v>
      </c>
    </row>
    <row r="106" spans="2:7" x14ac:dyDescent="0.25">
      <c r="B106" s="1">
        <f t="shared" si="9"/>
        <v>103</v>
      </c>
      <c r="C106" s="1" t="str">
        <f t="shared" si="5"/>
        <v>g</v>
      </c>
      <c r="D106" s="1" t="str">
        <f t="shared" si="6"/>
        <v>+CAR(B106)</v>
      </c>
      <c r="F106" s="1" t="str">
        <f t="shared" si="7"/>
        <v>g</v>
      </c>
      <c r="G106" s="1" t="str">
        <f t="shared" si="8"/>
        <v>+LIMPIAR(B106)</v>
      </c>
    </row>
    <row r="107" spans="2:7" x14ac:dyDescent="0.25">
      <c r="B107" s="1">
        <f t="shared" si="9"/>
        <v>104</v>
      </c>
      <c r="C107" s="1" t="str">
        <f t="shared" si="5"/>
        <v>h</v>
      </c>
      <c r="D107" s="1" t="str">
        <f t="shared" si="6"/>
        <v>+CAR(B107)</v>
      </c>
      <c r="F107" s="1" t="str">
        <f t="shared" si="7"/>
        <v>h</v>
      </c>
      <c r="G107" s="1" t="str">
        <f t="shared" si="8"/>
        <v>+LIMPIAR(B107)</v>
      </c>
    </row>
    <row r="108" spans="2:7" x14ac:dyDescent="0.25">
      <c r="B108" s="1">
        <f t="shared" si="9"/>
        <v>105</v>
      </c>
      <c r="C108" s="1" t="str">
        <f t="shared" si="5"/>
        <v>i</v>
      </c>
      <c r="D108" s="1" t="str">
        <f t="shared" si="6"/>
        <v>+CAR(B108)</v>
      </c>
      <c r="F108" s="1" t="str">
        <f t="shared" si="7"/>
        <v>i</v>
      </c>
      <c r="G108" s="1" t="str">
        <f t="shared" si="8"/>
        <v>+LIMPIAR(B108)</v>
      </c>
    </row>
    <row r="109" spans="2:7" x14ac:dyDescent="0.25">
      <c r="B109" s="1">
        <f t="shared" si="9"/>
        <v>106</v>
      </c>
      <c r="C109" s="1" t="str">
        <f t="shared" si="5"/>
        <v>j</v>
      </c>
      <c r="D109" s="1" t="str">
        <f t="shared" si="6"/>
        <v>+CAR(B109)</v>
      </c>
      <c r="F109" s="1" t="str">
        <f t="shared" si="7"/>
        <v>j</v>
      </c>
      <c r="G109" s="1" t="str">
        <f t="shared" si="8"/>
        <v>+LIMPIAR(B109)</v>
      </c>
    </row>
    <row r="110" spans="2:7" x14ac:dyDescent="0.25">
      <c r="B110" s="1">
        <f t="shared" si="9"/>
        <v>107</v>
      </c>
      <c r="C110" s="1" t="str">
        <f t="shared" si="5"/>
        <v>k</v>
      </c>
      <c r="D110" s="1" t="str">
        <f t="shared" si="6"/>
        <v>+CAR(B110)</v>
      </c>
      <c r="F110" s="1" t="str">
        <f t="shared" si="7"/>
        <v>k</v>
      </c>
      <c r="G110" s="1" t="str">
        <f t="shared" si="8"/>
        <v>+LIMPIAR(B110)</v>
      </c>
    </row>
    <row r="111" spans="2:7" x14ac:dyDescent="0.25">
      <c r="B111" s="1">
        <f t="shared" si="9"/>
        <v>108</v>
      </c>
      <c r="C111" s="1" t="str">
        <f t="shared" si="5"/>
        <v>l</v>
      </c>
      <c r="D111" s="1" t="str">
        <f t="shared" si="6"/>
        <v>+CAR(B111)</v>
      </c>
      <c r="F111" s="1" t="str">
        <f t="shared" si="7"/>
        <v>l</v>
      </c>
      <c r="G111" s="1" t="str">
        <f t="shared" si="8"/>
        <v>+LIMPIAR(B111)</v>
      </c>
    </row>
    <row r="112" spans="2:7" x14ac:dyDescent="0.25">
      <c r="B112" s="1">
        <f t="shared" si="9"/>
        <v>109</v>
      </c>
      <c r="C112" s="1" t="str">
        <f t="shared" si="5"/>
        <v>m</v>
      </c>
      <c r="D112" s="1" t="str">
        <f t="shared" si="6"/>
        <v>+CAR(B112)</v>
      </c>
      <c r="F112" s="1" t="str">
        <f t="shared" si="7"/>
        <v>m</v>
      </c>
      <c r="G112" s="1" t="str">
        <f t="shared" si="8"/>
        <v>+LIMPIAR(B112)</v>
      </c>
    </row>
    <row r="113" spans="2:7" x14ac:dyDescent="0.25">
      <c r="B113" s="1">
        <f t="shared" si="9"/>
        <v>110</v>
      </c>
      <c r="C113" s="1" t="str">
        <f t="shared" si="5"/>
        <v>n</v>
      </c>
      <c r="D113" s="1" t="str">
        <f t="shared" si="6"/>
        <v>+CAR(B113)</v>
      </c>
      <c r="F113" s="1" t="str">
        <f t="shared" si="7"/>
        <v>n</v>
      </c>
      <c r="G113" s="1" t="str">
        <f t="shared" si="8"/>
        <v>+LIMPIAR(B113)</v>
      </c>
    </row>
    <row r="114" spans="2:7" x14ac:dyDescent="0.25">
      <c r="B114" s="1">
        <f t="shared" si="9"/>
        <v>111</v>
      </c>
      <c r="C114" s="1" t="str">
        <f t="shared" si="5"/>
        <v>o</v>
      </c>
      <c r="D114" s="1" t="str">
        <f t="shared" si="6"/>
        <v>+CAR(B114)</v>
      </c>
      <c r="F114" s="1" t="str">
        <f t="shared" si="7"/>
        <v>o</v>
      </c>
      <c r="G114" s="1" t="str">
        <f t="shared" si="8"/>
        <v>+LIMPIAR(B114)</v>
      </c>
    </row>
    <row r="115" spans="2:7" x14ac:dyDescent="0.25">
      <c r="B115" s="1">
        <f t="shared" si="9"/>
        <v>112</v>
      </c>
      <c r="C115" s="1" t="str">
        <f t="shared" si="5"/>
        <v>p</v>
      </c>
      <c r="D115" s="1" t="str">
        <f t="shared" si="6"/>
        <v>+CAR(B115)</v>
      </c>
      <c r="F115" s="1" t="str">
        <f t="shared" si="7"/>
        <v>p</v>
      </c>
      <c r="G115" s="1" t="str">
        <f t="shared" si="8"/>
        <v>+LIMPIAR(B115)</v>
      </c>
    </row>
    <row r="116" spans="2:7" x14ac:dyDescent="0.25">
      <c r="B116" s="1">
        <f t="shared" si="9"/>
        <v>113</v>
      </c>
      <c r="C116" s="1" t="str">
        <f t="shared" si="5"/>
        <v>q</v>
      </c>
      <c r="D116" s="1" t="str">
        <f t="shared" si="6"/>
        <v>+CAR(B116)</v>
      </c>
      <c r="F116" s="1" t="str">
        <f t="shared" si="7"/>
        <v>q</v>
      </c>
      <c r="G116" s="1" t="str">
        <f t="shared" si="8"/>
        <v>+LIMPIAR(B116)</v>
      </c>
    </row>
    <row r="117" spans="2:7" x14ac:dyDescent="0.25">
      <c r="B117" s="1">
        <f t="shared" si="9"/>
        <v>114</v>
      </c>
      <c r="C117" s="1" t="str">
        <f t="shared" si="5"/>
        <v>r</v>
      </c>
      <c r="D117" s="1" t="str">
        <f t="shared" si="6"/>
        <v>+CAR(B117)</v>
      </c>
      <c r="F117" s="1" t="str">
        <f t="shared" si="7"/>
        <v>r</v>
      </c>
      <c r="G117" s="1" t="str">
        <f t="shared" si="8"/>
        <v>+LIMPIAR(B117)</v>
      </c>
    </row>
    <row r="118" spans="2:7" x14ac:dyDescent="0.25">
      <c r="B118" s="1">
        <f t="shared" si="9"/>
        <v>115</v>
      </c>
      <c r="C118" s="1" t="str">
        <f t="shared" si="5"/>
        <v>s</v>
      </c>
      <c r="D118" s="1" t="str">
        <f t="shared" si="6"/>
        <v>+CAR(B118)</v>
      </c>
      <c r="F118" s="1" t="str">
        <f t="shared" si="7"/>
        <v>s</v>
      </c>
      <c r="G118" s="1" t="str">
        <f t="shared" si="8"/>
        <v>+LIMPIAR(B118)</v>
      </c>
    </row>
    <row r="119" spans="2:7" x14ac:dyDescent="0.25">
      <c r="B119" s="1">
        <f t="shared" si="9"/>
        <v>116</v>
      </c>
      <c r="C119" s="1" t="str">
        <f t="shared" si="5"/>
        <v>t</v>
      </c>
      <c r="D119" s="1" t="str">
        <f t="shared" si="6"/>
        <v>+CAR(B119)</v>
      </c>
      <c r="F119" s="1" t="str">
        <f t="shared" si="7"/>
        <v>t</v>
      </c>
      <c r="G119" s="1" t="str">
        <f t="shared" si="8"/>
        <v>+LIMPIAR(B119)</v>
      </c>
    </row>
    <row r="120" spans="2:7" x14ac:dyDescent="0.25">
      <c r="B120" s="1">
        <f t="shared" si="9"/>
        <v>117</v>
      </c>
      <c r="C120" s="1" t="str">
        <f t="shared" si="5"/>
        <v>u</v>
      </c>
      <c r="D120" s="1" t="str">
        <f t="shared" si="6"/>
        <v>+CAR(B120)</v>
      </c>
      <c r="F120" s="1" t="str">
        <f t="shared" si="7"/>
        <v>u</v>
      </c>
      <c r="G120" s="1" t="str">
        <f t="shared" si="8"/>
        <v>+LIMPIAR(B120)</v>
      </c>
    </row>
    <row r="121" spans="2:7" x14ac:dyDescent="0.25">
      <c r="B121" s="1">
        <f t="shared" si="9"/>
        <v>118</v>
      </c>
      <c r="C121" s="1" t="str">
        <f t="shared" si="5"/>
        <v>v</v>
      </c>
      <c r="D121" s="1" t="str">
        <f t="shared" si="6"/>
        <v>+CAR(B121)</v>
      </c>
      <c r="F121" s="1" t="str">
        <f t="shared" si="7"/>
        <v>v</v>
      </c>
      <c r="G121" s="1" t="str">
        <f t="shared" si="8"/>
        <v>+LIMPIAR(B121)</v>
      </c>
    </row>
    <row r="122" spans="2:7" x14ac:dyDescent="0.25">
      <c r="B122" s="1">
        <f t="shared" si="9"/>
        <v>119</v>
      </c>
      <c r="C122" s="1" t="str">
        <f t="shared" si="5"/>
        <v>w</v>
      </c>
      <c r="D122" s="1" t="str">
        <f t="shared" si="6"/>
        <v>+CAR(B122)</v>
      </c>
      <c r="F122" s="1" t="str">
        <f t="shared" si="7"/>
        <v>w</v>
      </c>
      <c r="G122" s="1" t="str">
        <f t="shared" si="8"/>
        <v>+LIMPIAR(B122)</v>
      </c>
    </row>
    <row r="123" spans="2:7" x14ac:dyDescent="0.25">
      <c r="B123" s="1">
        <f t="shared" si="9"/>
        <v>120</v>
      </c>
      <c r="C123" s="1" t="str">
        <f t="shared" si="5"/>
        <v>x</v>
      </c>
      <c r="D123" s="1" t="str">
        <f t="shared" si="6"/>
        <v>+CAR(B123)</v>
      </c>
      <c r="F123" s="1" t="str">
        <f t="shared" si="7"/>
        <v>x</v>
      </c>
      <c r="G123" s="1" t="str">
        <f t="shared" si="8"/>
        <v>+LIMPIAR(B123)</v>
      </c>
    </row>
    <row r="124" spans="2:7" x14ac:dyDescent="0.25">
      <c r="B124" s="1">
        <f t="shared" si="9"/>
        <v>121</v>
      </c>
      <c r="C124" s="1" t="str">
        <f t="shared" si="5"/>
        <v>y</v>
      </c>
      <c r="D124" s="1" t="str">
        <f t="shared" si="6"/>
        <v>+CAR(B124)</v>
      </c>
      <c r="F124" s="1" t="str">
        <f t="shared" si="7"/>
        <v>y</v>
      </c>
      <c r="G124" s="1" t="str">
        <f t="shared" si="8"/>
        <v>+LIMPIAR(B124)</v>
      </c>
    </row>
    <row r="125" spans="2:7" x14ac:dyDescent="0.25">
      <c r="B125" s="1">
        <f t="shared" si="9"/>
        <v>122</v>
      </c>
      <c r="C125" s="1" t="str">
        <f t="shared" si="5"/>
        <v>z</v>
      </c>
      <c r="D125" s="1" t="str">
        <f t="shared" si="6"/>
        <v>+CAR(B125)</v>
      </c>
      <c r="F125" s="1" t="str">
        <f t="shared" si="7"/>
        <v>z</v>
      </c>
      <c r="G125" s="1" t="str">
        <f t="shared" si="8"/>
        <v>+LIMPIAR(B125)</v>
      </c>
    </row>
    <row r="126" spans="2:7" x14ac:dyDescent="0.25">
      <c r="B126" s="1">
        <f t="shared" si="9"/>
        <v>123</v>
      </c>
      <c r="C126" s="1" t="str">
        <f t="shared" si="5"/>
        <v>{</v>
      </c>
      <c r="D126" s="1" t="str">
        <f t="shared" si="6"/>
        <v>+CAR(B126)</v>
      </c>
      <c r="F126" s="1" t="str">
        <f t="shared" si="7"/>
        <v>{</v>
      </c>
      <c r="G126" s="1" t="str">
        <f t="shared" si="8"/>
        <v>+LIMPIAR(B126)</v>
      </c>
    </row>
    <row r="127" spans="2:7" x14ac:dyDescent="0.25">
      <c r="B127" s="1">
        <f t="shared" si="9"/>
        <v>124</v>
      </c>
      <c r="C127" s="1" t="str">
        <f t="shared" si="5"/>
        <v>|</v>
      </c>
      <c r="D127" s="1" t="str">
        <f t="shared" si="6"/>
        <v>+CAR(B127)</v>
      </c>
      <c r="F127" s="1" t="str">
        <f t="shared" si="7"/>
        <v>|</v>
      </c>
      <c r="G127" s="1" t="str">
        <f t="shared" si="8"/>
        <v>+LIMPIAR(B127)</v>
      </c>
    </row>
    <row r="128" spans="2:7" x14ac:dyDescent="0.25">
      <c r="B128" s="1">
        <f t="shared" si="9"/>
        <v>125</v>
      </c>
      <c r="C128" s="1" t="str">
        <f t="shared" si="5"/>
        <v>}</v>
      </c>
      <c r="D128" s="1" t="str">
        <f t="shared" si="6"/>
        <v>+CAR(B128)</v>
      </c>
      <c r="F128" s="1" t="str">
        <f t="shared" si="7"/>
        <v>}</v>
      </c>
      <c r="G128" s="1" t="str">
        <f t="shared" si="8"/>
        <v>+LIMPIAR(B128)</v>
      </c>
    </row>
    <row r="129" spans="2:7" x14ac:dyDescent="0.25">
      <c r="B129" s="1">
        <f t="shared" si="9"/>
        <v>126</v>
      </c>
      <c r="C129" s="1" t="str">
        <f t="shared" si="5"/>
        <v>~</v>
      </c>
      <c r="D129" s="1" t="str">
        <f t="shared" si="6"/>
        <v>+CAR(B129)</v>
      </c>
      <c r="F129" s="1" t="str">
        <f t="shared" si="7"/>
        <v>~</v>
      </c>
      <c r="G129" s="1" t="str">
        <f t="shared" si="8"/>
        <v>+LIMPIAR(B129)</v>
      </c>
    </row>
    <row r="130" spans="2:7" x14ac:dyDescent="0.25">
      <c r="B130" s="1">
        <f t="shared" si="9"/>
        <v>127</v>
      </c>
      <c r="C130" s="1" t="str">
        <f t="shared" si="5"/>
        <v></v>
      </c>
      <c r="D130" s="1" t="str">
        <f t="shared" si="6"/>
        <v>+CAR(B130)</v>
      </c>
      <c r="F130" s="1" t="str">
        <f t="shared" si="7"/>
        <v></v>
      </c>
      <c r="G130" s="1" t="str">
        <f t="shared" si="8"/>
        <v>+LIMPIAR(B130)</v>
      </c>
    </row>
    <row r="131" spans="2:7" x14ac:dyDescent="0.25">
      <c r="B131" s="1">
        <f t="shared" si="9"/>
        <v>128</v>
      </c>
      <c r="C131" s="1" t="str">
        <f t="shared" si="5"/>
        <v>€</v>
      </c>
      <c r="D131" s="1" t="str">
        <f t="shared" si="6"/>
        <v>+CAR(B131)</v>
      </c>
      <c r="F131" s="1" t="str">
        <f t="shared" si="7"/>
        <v>€</v>
      </c>
      <c r="G131" s="1" t="str">
        <f t="shared" si="8"/>
        <v>+LIMPIAR(B131)</v>
      </c>
    </row>
    <row r="132" spans="2:7" x14ac:dyDescent="0.25">
      <c r="B132" s="1">
        <f t="shared" si="9"/>
        <v>129</v>
      </c>
      <c r="C132" s="1" t="str">
        <f t="shared" si="5"/>
        <v></v>
      </c>
      <c r="D132" s="1" t="str">
        <f t="shared" si="6"/>
        <v>+CAR(B132)</v>
      </c>
      <c r="F132" s="1" t="str">
        <f t="shared" si="7"/>
        <v/>
      </c>
      <c r="G132" s="1" t="str">
        <f t="shared" si="8"/>
        <v>+LIMPIAR(B132)</v>
      </c>
    </row>
    <row r="133" spans="2:7" x14ac:dyDescent="0.25">
      <c r="B133" s="1">
        <f t="shared" si="9"/>
        <v>130</v>
      </c>
      <c r="C133" s="1" t="str">
        <f t="shared" ref="C133:C196" si="10">+CHAR(B133)</f>
        <v>‚</v>
      </c>
      <c r="D133" s="1" t="str">
        <f t="shared" ref="D133:D196" si="11">+"+CAR(B"&amp;B133+3&amp;")"</f>
        <v>+CAR(B133)</v>
      </c>
      <c r="F133" s="1" t="str">
        <f t="shared" ref="F133:F196" si="12">+CLEAN(C133)</f>
        <v>‚</v>
      </c>
      <c r="G133" s="1" t="str">
        <f t="shared" ref="G133:G196" si="13">+"+LIMPIAR(B"&amp;B133+3&amp;")"</f>
        <v>+LIMPIAR(B133)</v>
      </c>
    </row>
    <row r="134" spans="2:7" x14ac:dyDescent="0.25">
      <c r="B134" s="1">
        <f t="shared" ref="B134:B197" si="14">+B133+1</f>
        <v>131</v>
      </c>
      <c r="C134" s="1" t="str">
        <f t="shared" si="10"/>
        <v>ƒ</v>
      </c>
      <c r="D134" s="1" t="str">
        <f t="shared" si="11"/>
        <v>+CAR(B134)</v>
      </c>
      <c r="F134" s="1" t="str">
        <f t="shared" si="12"/>
        <v>ƒ</v>
      </c>
      <c r="G134" s="1" t="str">
        <f t="shared" si="13"/>
        <v>+LIMPIAR(B134)</v>
      </c>
    </row>
    <row r="135" spans="2:7" x14ac:dyDescent="0.25">
      <c r="B135" s="1">
        <f t="shared" si="14"/>
        <v>132</v>
      </c>
      <c r="C135" s="1" t="str">
        <f t="shared" si="10"/>
        <v>„</v>
      </c>
      <c r="D135" s="1" t="str">
        <f t="shared" si="11"/>
        <v>+CAR(B135)</v>
      </c>
      <c r="F135" s="1" t="str">
        <f t="shared" si="12"/>
        <v>„</v>
      </c>
      <c r="G135" s="1" t="str">
        <f t="shared" si="13"/>
        <v>+LIMPIAR(B135)</v>
      </c>
    </row>
    <row r="136" spans="2:7" x14ac:dyDescent="0.25">
      <c r="B136" s="1">
        <f t="shared" si="14"/>
        <v>133</v>
      </c>
      <c r="C136" s="1" t="str">
        <f t="shared" si="10"/>
        <v>…</v>
      </c>
      <c r="D136" s="1" t="str">
        <f t="shared" si="11"/>
        <v>+CAR(B136)</v>
      </c>
      <c r="F136" s="1" t="str">
        <f t="shared" si="12"/>
        <v>…</v>
      </c>
      <c r="G136" s="1" t="str">
        <f t="shared" si="13"/>
        <v>+LIMPIAR(B136)</v>
      </c>
    </row>
    <row r="137" spans="2:7" x14ac:dyDescent="0.25">
      <c r="B137" s="1">
        <f t="shared" si="14"/>
        <v>134</v>
      </c>
      <c r="C137" s="1" t="str">
        <f t="shared" si="10"/>
        <v>†</v>
      </c>
      <c r="D137" s="1" t="str">
        <f t="shared" si="11"/>
        <v>+CAR(B137)</v>
      </c>
      <c r="F137" s="1" t="str">
        <f t="shared" si="12"/>
        <v>†</v>
      </c>
      <c r="G137" s="1" t="str">
        <f t="shared" si="13"/>
        <v>+LIMPIAR(B137)</v>
      </c>
    </row>
    <row r="138" spans="2:7" x14ac:dyDescent="0.25">
      <c r="B138" s="1">
        <f t="shared" si="14"/>
        <v>135</v>
      </c>
      <c r="C138" s="1" t="str">
        <f t="shared" si="10"/>
        <v>‡</v>
      </c>
      <c r="D138" s="1" t="str">
        <f t="shared" si="11"/>
        <v>+CAR(B138)</v>
      </c>
      <c r="F138" s="1" t="str">
        <f t="shared" si="12"/>
        <v>‡</v>
      </c>
      <c r="G138" s="1" t="str">
        <f t="shared" si="13"/>
        <v>+LIMPIAR(B138)</v>
      </c>
    </row>
    <row r="139" spans="2:7" x14ac:dyDescent="0.25">
      <c r="B139" s="1">
        <f t="shared" si="14"/>
        <v>136</v>
      </c>
      <c r="C139" s="1" t="str">
        <f t="shared" si="10"/>
        <v>ˆ</v>
      </c>
      <c r="D139" s="1" t="str">
        <f t="shared" si="11"/>
        <v>+CAR(B139)</v>
      </c>
      <c r="F139" s="1" t="str">
        <f t="shared" si="12"/>
        <v>ˆ</v>
      </c>
      <c r="G139" s="1" t="str">
        <f t="shared" si="13"/>
        <v>+LIMPIAR(B139)</v>
      </c>
    </row>
    <row r="140" spans="2:7" x14ac:dyDescent="0.25">
      <c r="B140" s="1">
        <f t="shared" si="14"/>
        <v>137</v>
      </c>
      <c r="C140" s="1" t="str">
        <f t="shared" si="10"/>
        <v>‰</v>
      </c>
      <c r="D140" s="1" t="str">
        <f t="shared" si="11"/>
        <v>+CAR(B140)</v>
      </c>
      <c r="F140" s="1" t="str">
        <f t="shared" si="12"/>
        <v>‰</v>
      </c>
      <c r="G140" s="1" t="str">
        <f t="shared" si="13"/>
        <v>+LIMPIAR(B140)</v>
      </c>
    </row>
    <row r="141" spans="2:7" x14ac:dyDescent="0.25">
      <c r="B141" s="1">
        <f t="shared" si="14"/>
        <v>138</v>
      </c>
      <c r="C141" s="1" t="str">
        <f t="shared" si="10"/>
        <v>Š</v>
      </c>
      <c r="D141" s="1" t="str">
        <f t="shared" si="11"/>
        <v>+CAR(B141)</v>
      </c>
      <c r="F141" s="1" t="str">
        <f t="shared" si="12"/>
        <v>Š</v>
      </c>
      <c r="G141" s="1" t="str">
        <f t="shared" si="13"/>
        <v>+LIMPIAR(B141)</v>
      </c>
    </row>
    <row r="142" spans="2:7" x14ac:dyDescent="0.25">
      <c r="B142" s="1">
        <f t="shared" si="14"/>
        <v>139</v>
      </c>
      <c r="C142" s="1" t="str">
        <f t="shared" si="10"/>
        <v>‹</v>
      </c>
      <c r="D142" s="1" t="str">
        <f t="shared" si="11"/>
        <v>+CAR(B142)</v>
      </c>
      <c r="F142" s="1" t="str">
        <f t="shared" si="12"/>
        <v>‹</v>
      </c>
      <c r="G142" s="1" t="str">
        <f t="shared" si="13"/>
        <v>+LIMPIAR(B142)</v>
      </c>
    </row>
    <row r="143" spans="2:7" x14ac:dyDescent="0.25">
      <c r="B143" s="1">
        <f t="shared" si="14"/>
        <v>140</v>
      </c>
      <c r="C143" s="1" t="str">
        <f t="shared" si="10"/>
        <v>Œ</v>
      </c>
      <c r="D143" s="1" t="str">
        <f t="shared" si="11"/>
        <v>+CAR(B143)</v>
      </c>
      <c r="F143" s="1" t="str">
        <f t="shared" si="12"/>
        <v>Œ</v>
      </c>
      <c r="G143" s="1" t="str">
        <f t="shared" si="13"/>
        <v>+LIMPIAR(B143)</v>
      </c>
    </row>
    <row r="144" spans="2:7" x14ac:dyDescent="0.25">
      <c r="B144" s="1">
        <f t="shared" si="14"/>
        <v>141</v>
      </c>
      <c r="C144" s="1" t="str">
        <f t="shared" si="10"/>
        <v></v>
      </c>
      <c r="D144" s="1" t="str">
        <f t="shared" si="11"/>
        <v>+CAR(B144)</v>
      </c>
      <c r="F144" s="1" t="str">
        <f t="shared" si="12"/>
        <v/>
      </c>
      <c r="G144" s="1" t="str">
        <f t="shared" si="13"/>
        <v>+LIMPIAR(B144)</v>
      </c>
    </row>
    <row r="145" spans="2:7" x14ac:dyDescent="0.25">
      <c r="B145" s="1">
        <f t="shared" si="14"/>
        <v>142</v>
      </c>
      <c r="C145" s="1" t="str">
        <f t="shared" si="10"/>
        <v>Ž</v>
      </c>
      <c r="D145" s="1" t="str">
        <f t="shared" si="11"/>
        <v>+CAR(B145)</v>
      </c>
      <c r="F145" s="1" t="str">
        <f t="shared" si="12"/>
        <v>Ž</v>
      </c>
      <c r="G145" s="1" t="str">
        <f t="shared" si="13"/>
        <v>+LIMPIAR(B145)</v>
      </c>
    </row>
    <row r="146" spans="2:7" x14ac:dyDescent="0.25">
      <c r="B146" s="1">
        <f t="shared" si="14"/>
        <v>143</v>
      </c>
      <c r="C146" s="1" t="str">
        <f t="shared" si="10"/>
        <v></v>
      </c>
      <c r="D146" s="1" t="str">
        <f t="shared" si="11"/>
        <v>+CAR(B146)</v>
      </c>
      <c r="F146" s="1" t="str">
        <f t="shared" si="12"/>
        <v/>
      </c>
      <c r="G146" s="1" t="str">
        <f t="shared" si="13"/>
        <v>+LIMPIAR(B146)</v>
      </c>
    </row>
    <row r="147" spans="2:7" x14ac:dyDescent="0.25">
      <c r="B147" s="1">
        <f t="shared" si="14"/>
        <v>144</v>
      </c>
      <c r="C147" s="1" t="str">
        <f t="shared" si="10"/>
        <v></v>
      </c>
      <c r="D147" s="1" t="str">
        <f t="shared" si="11"/>
        <v>+CAR(B147)</v>
      </c>
      <c r="F147" s="1" t="str">
        <f t="shared" si="12"/>
        <v/>
      </c>
      <c r="G147" s="1" t="str">
        <f t="shared" si="13"/>
        <v>+LIMPIAR(B147)</v>
      </c>
    </row>
    <row r="148" spans="2:7" x14ac:dyDescent="0.25">
      <c r="B148" s="1">
        <f t="shared" si="14"/>
        <v>145</v>
      </c>
      <c r="C148" s="1" t="str">
        <f t="shared" si="10"/>
        <v>‘</v>
      </c>
      <c r="D148" s="1" t="str">
        <f t="shared" si="11"/>
        <v>+CAR(B148)</v>
      </c>
      <c r="F148" s="1" t="str">
        <f t="shared" si="12"/>
        <v>‘</v>
      </c>
      <c r="G148" s="1" t="str">
        <f t="shared" si="13"/>
        <v>+LIMPIAR(B148)</v>
      </c>
    </row>
    <row r="149" spans="2:7" x14ac:dyDescent="0.25">
      <c r="B149" s="1">
        <f t="shared" si="14"/>
        <v>146</v>
      </c>
      <c r="C149" s="1" t="str">
        <f t="shared" si="10"/>
        <v>’</v>
      </c>
      <c r="D149" s="1" t="str">
        <f t="shared" si="11"/>
        <v>+CAR(B149)</v>
      </c>
      <c r="F149" s="1" t="str">
        <f t="shared" si="12"/>
        <v>’</v>
      </c>
      <c r="G149" s="1" t="str">
        <f t="shared" si="13"/>
        <v>+LIMPIAR(B149)</v>
      </c>
    </row>
    <row r="150" spans="2:7" x14ac:dyDescent="0.25">
      <c r="B150" s="1">
        <f t="shared" si="14"/>
        <v>147</v>
      </c>
      <c r="C150" s="1" t="str">
        <f t="shared" si="10"/>
        <v>“</v>
      </c>
      <c r="D150" s="1" t="str">
        <f t="shared" si="11"/>
        <v>+CAR(B150)</v>
      </c>
      <c r="F150" s="1" t="str">
        <f t="shared" si="12"/>
        <v>“</v>
      </c>
      <c r="G150" s="1" t="str">
        <f t="shared" si="13"/>
        <v>+LIMPIAR(B150)</v>
      </c>
    </row>
    <row r="151" spans="2:7" x14ac:dyDescent="0.25">
      <c r="B151" s="1">
        <f t="shared" si="14"/>
        <v>148</v>
      </c>
      <c r="C151" s="1" t="str">
        <f t="shared" si="10"/>
        <v>”</v>
      </c>
      <c r="D151" s="1" t="str">
        <f t="shared" si="11"/>
        <v>+CAR(B151)</v>
      </c>
      <c r="F151" s="1" t="str">
        <f t="shared" si="12"/>
        <v>”</v>
      </c>
      <c r="G151" s="1" t="str">
        <f t="shared" si="13"/>
        <v>+LIMPIAR(B151)</v>
      </c>
    </row>
    <row r="152" spans="2:7" x14ac:dyDescent="0.25">
      <c r="B152" s="1">
        <f t="shared" si="14"/>
        <v>149</v>
      </c>
      <c r="C152" s="1" t="str">
        <f t="shared" si="10"/>
        <v>•</v>
      </c>
      <c r="D152" s="1" t="str">
        <f t="shared" si="11"/>
        <v>+CAR(B152)</v>
      </c>
      <c r="F152" s="1" t="str">
        <f t="shared" si="12"/>
        <v>•</v>
      </c>
      <c r="G152" s="1" t="str">
        <f t="shared" si="13"/>
        <v>+LIMPIAR(B152)</v>
      </c>
    </row>
    <row r="153" spans="2:7" x14ac:dyDescent="0.25">
      <c r="B153" s="1">
        <f t="shared" si="14"/>
        <v>150</v>
      </c>
      <c r="C153" s="1" t="str">
        <f t="shared" si="10"/>
        <v>–</v>
      </c>
      <c r="D153" s="1" t="str">
        <f t="shared" si="11"/>
        <v>+CAR(B153)</v>
      </c>
      <c r="F153" s="1" t="str">
        <f t="shared" si="12"/>
        <v>–</v>
      </c>
      <c r="G153" s="1" t="str">
        <f t="shared" si="13"/>
        <v>+LIMPIAR(B153)</v>
      </c>
    </row>
    <row r="154" spans="2:7" x14ac:dyDescent="0.25">
      <c r="B154" s="1">
        <f t="shared" si="14"/>
        <v>151</v>
      </c>
      <c r="C154" s="1" t="str">
        <f t="shared" si="10"/>
        <v>—</v>
      </c>
      <c r="D154" s="1" t="str">
        <f t="shared" si="11"/>
        <v>+CAR(B154)</v>
      </c>
      <c r="F154" s="1" t="str">
        <f t="shared" si="12"/>
        <v>—</v>
      </c>
      <c r="G154" s="1" t="str">
        <f t="shared" si="13"/>
        <v>+LIMPIAR(B154)</v>
      </c>
    </row>
    <row r="155" spans="2:7" x14ac:dyDescent="0.25">
      <c r="B155" s="1">
        <f t="shared" si="14"/>
        <v>152</v>
      </c>
      <c r="C155" s="1" t="str">
        <f t="shared" si="10"/>
        <v>˜</v>
      </c>
      <c r="D155" s="1" t="str">
        <f t="shared" si="11"/>
        <v>+CAR(B155)</v>
      </c>
      <c r="F155" s="1" t="str">
        <f t="shared" si="12"/>
        <v>˜</v>
      </c>
      <c r="G155" s="1" t="str">
        <f t="shared" si="13"/>
        <v>+LIMPIAR(B155)</v>
      </c>
    </row>
    <row r="156" spans="2:7" x14ac:dyDescent="0.25">
      <c r="B156" s="1">
        <f t="shared" si="14"/>
        <v>153</v>
      </c>
      <c r="C156" s="1" t="str">
        <f t="shared" si="10"/>
        <v>™</v>
      </c>
      <c r="D156" s="1" t="str">
        <f t="shared" si="11"/>
        <v>+CAR(B156)</v>
      </c>
      <c r="F156" s="1" t="str">
        <f t="shared" si="12"/>
        <v>™</v>
      </c>
      <c r="G156" s="1" t="str">
        <f t="shared" si="13"/>
        <v>+LIMPIAR(B156)</v>
      </c>
    </row>
    <row r="157" spans="2:7" x14ac:dyDescent="0.25">
      <c r="B157" s="1">
        <f t="shared" si="14"/>
        <v>154</v>
      </c>
      <c r="C157" s="1" t="str">
        <f t="shared" si="10"/>
        <v>š</v>
      </c>
      <c r="D157" s="1" t="str">
        <f t="shared" si="11"/>
        <v>+CAR(B157)</v>
      </c>
      <c r="F157" s="1" t="str">
        <f t="shared" si="12"/>
        <v>š</v>
      </c>
      <c r="G157" s="1" t="str">
        <f t="shared" si="13"/>
        <v>+LIMPIAR(B157)</v>
      </c>
    </row>
    <row r="158" spans="2:7" x14ac:dyDescent="0.25">
      <c r="B158" s="1">
        <f t="shared" si="14"/>
        <v>155</v>
      </c>
      <c r="C158" s="1" t="str">
        <f t="shared" si="10"/>
        <v>›</v>
      </c>
      <c r="D158" s="1" t="str">
        <f t="shared" si="11"/>
        <v>+CAR(B158)</v>
      </c>
      <c r="F158" s="1" t="str">
        <f t="shared" si="12"/>
        <v>›</v>
      </c>
      <c r="G158" s="1" t="str">
        <f t="shared" si="13"/>
        <v>+LIMPIAR(B158)</v>
      </c>
    </row>
    <row r="159" spans="2:7" x14ac:dyDescent="0.25">
      <c r="B159" s="1">
        <f t="shared" si="14"/>
        <v>156</v>
      </c>
      <c r="C159" s="1" t="str">
        <f t="shared" si="10"/>
        <v>œ</v>
      </c>
      <c r="D159" s="1" t="str">
        <f t="shared" si="11"/>
        <v>+CAR(B159)</v>
      </c>
      <c r="F159" s="1" t="str">
        <f t="shared" si="12"/>
        <v>œ</v>
      </c>
      <c r="G159" s="1" t="str">
        <f t="shared" si="13"/>
        <v>+LIMPIAR(B159)</v>
      </c>
    </row>
    <row r="160" spans="2:7" x14ac:dyDescent="0.25">
      <c r="B160" s="1">
        <f t="shared" si="14"/>
        <v>157</v>
      </c>
      <c r="C160" s="1" t="str">
        <f t="shared" si="10"/>
        <v></v>
      </c>
      <c r="D160" s="1" t="str">
        <f t="shared" si="11"/>
        <v>+CAR(B160)</v>
      </c>
      <c r="F160" s="1" t="str">
        <f t="shared" si="12"/>
        <v/>
      </c>
      <c r="G160" s="1" t="str">
        <f t="shared" si="13"/>
        <v>+LIMPIAR(B160)</v>
      </c>
    </row>
    <row r="161" spans="2:7" x14ac:dyDescent="0.25">
      <c r="B161" s="1">
        <f t="shared" si="14"/>
        <v>158</v>
      </c>
      <c r="C161" s="1" t="str">
        <f t="shared" si="10"/>
        <v>ž</v>
      </c>
      <c r="D161" s="1" t="str">
        <f t="shared" si="11"/>
        <v>+CAR(B161)</v>
      </c>
      <c r="F161" s="1" t="str">
        <f t="shared" si="12"/>
        <v>ž</v>
      </c>
      <c r="G161" s="1" t="str">
        <f t="shared" si="13"/>
        <v>+LIMPIAR(B161)</v>
      </c>
    </row>
    <row r="162" spans="2:7" x14ac:dyDescent="0.25">
      <c r="B162" s="1">
        <f t="shared" si="14"/>
        <v>159</v>
      </c>
      <c r="C162" s="1" t="str">
        <f t="shared" si="10"/>
        <v>Ÿ</v>
      </c>
      <c r="D162" s="1" t="str">
        <f t="shared" si="11"/>
        <v>+CAR(B162)</v>
      </c>
      <c r="F162" s="1" t="str">
        <f t="shared" si="12"/>
        <v>Ÿ</v>
      </c>
      <c r="G162" s="1" t="str">
        <f t="shared" si="13"/>
        <v>+LIMPIAR(B162)</v>
      </c>
    </row>
    <row r="163" spans="2:7" x14ac:dyDescent="0.25">
      <c r="B163" s="1">
        <f t="shared" si="14"/>
        <v>160</v>
      </c>
      <c r="C163" s="1" t="str">
        <f t="shared" si="10"/>
        <v> </v>
      </c>
      <c r="D163" s="1" t="str">
        <f t="shared" si="11"/>
        <v>+CAR(B163)</v>
      </c>
      <c r="F163" s="1" t="str">
        <f t="shared" si="12"/>
        <v> </v>
      </c>
      <c r="G163" s="1" t="str">
        <f t="shared" si="13"/>
        <v>+LIMPIAR(B163)</v>
      </c>
    </row>
    <row r="164" spans="2:7" x14ac:dyDescent="0.25">
      <c r="B164" s="1">
        <f t="shared" si="14"/>
        <v>161</v>
      </c>
      <c r="C164" s="1" t="str">
        <f t="shared" si="10"/>
        <v>¡</v>
      </c>
      <c r="D164" s="1" t="str">
        <f t="shared" si="11"/>
        <v>+CAR(B164)</v>
      </c>
      <c r="F164" s="1" t="str">
        <f t="shared" si="12"/>
        <v>¡</v>
      </c>
      <c r="G164" s="1" t="str">
        <f t="shared" si="13"/>
        <v>+LIMPIAR(B164)</v>
      </c>
    </row>
    <row r="165" spans="2:7" x14ac:dyDescent="0.25">
      <c r="B165" s="1">
        <f t="shared" si="14"/>
        <v>162</v>
      </c>
      <c r="C165" s="1" t="str">
        <f t="shared" si="10"/>
        <v>¢</v>
      </c>
      <c r="D165" s="1" t="str">
        <f t="shared" si="11"/>
        <v>+CAR(B165)</v>
      </c>
      <c r="F165" s="1" t="str">
        <f t="shared" si="12"/>
        <v>¢</v>
      </c>
      <c r="G165" s="1" t="str">
        <f t="shared" si="13"/>
        <v>+LIMPIAR(B165)</v>
      </c>
    </row>
    <row r="166" spans="2:7" x14ac:dyDescent="0.25">
      <c r="B166" s="1">
        <f t="shared" si="14"/>
        <v>163</v>
      </c>
      <c r="C166" s="1" t="str">
        <f t="shared" si="10"/>
        <v>£</v>
      </c>
      <c r="D166" s="1" t="str">
        <f t="shared" si="11"/>
        <v>+CAR(B166)</v>
      </c>
      <c r="F166" s="1" t="str">
        <f t="shared" si="12"/>
        <v>£</v>
      </c>
      <c r="G166" s="1" t="str">
        <f t="shared" si="13"/>
        <v>+LIMPIAR(B166)</v>
      </c>
    </row>
    <row r="167" spans="2:7" x14ac:dyDescent="0.25">
      <c r="B167" s="1">
        <f t="shared" si="14"/>
        <v>164</v>
      </c>
      <c r="C167" s="1" t="str">
        <f t="shared" si="10"/>
        <v>¤</v>
      </c>
      <c r="D167" s="1" t="str">
        <f t="shared" si="11"/>
        <v>+CAR(B167)</v>
      </c>
      <c r="F167" s="1" t="str">
        <f t="shared" si="12"/>
        <v>¤</v>
      </c>
      <c r="G167" s="1" t="str">
        <f t="shared" si="13"/>
        <v>+LIMPIAR(B167)</v>
      </c>
    </row>
    <row r="168" spans="2:7" x14ac:dyDescent="0.25">
      <c r="B168" s="1">
        <f t="shared" si="14"/>
        <v>165</v>
      </c>
      <c r="C168" s="1" t="str">
        <f t="shared" si="10"/>
        <v>¥</v>
      </c>
      <c r="D168" s="1" t="str">
        <f t="shared" si="11"/>
        <v>+CAR(B168)</v>
      </c>
      <c r="F168" s="1" t="str">
        <f t="shared" si="12"/>
        <v>¥</v>
      </c>
      <c r="G168" s="1" t="str">
        <f t="shared" si="13"/>
        <v>+LIMPIAR(B168)</v>
      </c>
    </row>
    <row r="169" spans="2:7" x14ac:dyDescent="0.25">
      <c r="B169" s="1">
        <f t="shared" si="14"/>
        <v>166</v>
      </c>
      <c r="C169" s="1" t="str">
        <f t="shared" si="10"/>
        <v>¦</v>
      </c>
      <c r="D169" s="1" t="str">
        <f t="shared" si="11"/>
        <v>+CAR(B169)</v>
      </c>
      <c r="F169" s="1" t="str">
        <f t="shared" si="12"/>
        <v>¦</v>
      </c>
      <c r="G169" s="1" t="str">
        <f t="shared" si="13"/>
        <v>+LIMPIAR(B169)</v>
      </c>
    </row>
    <row r="170" spans="2:7" x14ac:dyDescent="0.25">
      <c r="B170" s="1">
        <f t="shared" si="14"/>
        <v>167</v>
      </c>
      <c r="C170" s="1" t="str">
        <f t="shared" si="10"/>
        <v>§</v>
      </c>
      <c r="D170" s="1" t="str">
        <f t="shared" si="11"/>
        <v>+CAR(B170)</v>
      </c>
      <c r="F170" s="1" t="str">
        <f t="shared" si="12"/>
        <v>§</v>
      </c>
      <c r="G170" s="1" t="str">
        <f t="shared" si="13"/>
        <v>+LIMPIAR(B170)</v>
      </c>
    </row>
    <row r="171" spans="2:7" x14ac:dyDescent="0.25">
      <c r="B171" s="1">
        <f t="shared" si="14"/>
        <v>168</v>
      </c>
      <c r="C171" s="1" t="str">
        <f t="shared" si="10"/>
        <v>¨</v>
      </c>
      <c r="D171" s="1" t="str">
        <f t="shared" si="11"/>
        <v>+CAR(B171)</v>
      </c>
      <c r="F171" s="1" t="str">
        <f t="shared" si="12"/>
        <v>¨</v>
      </c>
      <c r="G171" s="1" t="str">
        <f t="shared" si="13"/>
        <v>+LIMPIAR(B171)</v>
      </c>
    </row>
    <row r="172" spans="2:7" x14ac:dyDescent="0.25">
      <c r="B172" s="1">
        <f t="shared" si="14"/>
        <v>169</v>
      </c>
      <c r="C172" s="1" t="str">
        <f t="shared" si="10"/>
        <v>©</v>
      </c>
      <c r="D172" s="1" t="str">
        <f t="shared" si="11"/>
        <v>+CAR(B172)</v>
      </c>
      <c r="F172" s="1" t="str">
        <f t="shared" si="12"/>
        <v>©</v>
      </c>
      <c r="G172" s="1" t="str">
        <f t="shared" si="13"/>
        <v>+LIMPIAR(B172)</v>
      </c>
    </row>
    <row r="173" spans="2:7" x14ac:dyDescent="0.25">
      <c r="B173" s="1">
        <f t="shared" si="14"/>
        <v>170</v>
      </c>
      <c r="C173" s="1" t="str">
        <f t="shared" si="10"/>
        <v>ª</v>
      </c>
      <c r="D173" s="1" t="str">
        <f t="shared" si="11"/>
        <v>+CAR(B173)</v>
      </c>
      <c r="F173" s="1" t="str">
        <f t="shared" si="12"/>
        <v>ª</v>
      </c>
      <c r="G173" s="1" t="str">
        <f t="shared" si="13"/>
        <v>+LIMPIAR(B173)</v>
      </c>
    </row>
    <row r="174" spans="2:7" x14ac:dyDescent="0.25">
      <c r="B174" s="1">
        <f t="shared" si="14"/>
        <v>171</v>
      </c>
      <c r="C174" s="1" t="str">
        <f t="shared" si="10"/>
        <v>«</v>
      </c>
      <c r="D174" s="1" t="str">
        <f t="shared" si="11"/>
        <v>+CAR(B174)</v>
      </c>
      <c r="F174" s="1" t="str">
        <f t="shared" si="12"/>
        <v>«</v>
      </c>
      <c r="G174" s="1" t="str">
        <f t="shared" si="13"/>
        <v>+LIMPIAR(B174)</v>
      </c>
    </row>
    <row r="175" spans="2:7" x14ac:dyDescent="0.25">
      <c r="B175" s="1">
        <f t="shared" si="14"/>
        <v>172</v>
      </c>
      <c r="C175" s="1" t="str">
        <f t="shared" si="10"/>
        <v>¬</v>
      </c>
      <c r="D175" s="1" t="str">
        <f t="shared" si="11"/>
        <v>+CAR(B175)</v>
      </c>
      <c r="F175" s="1" t="str">
        <f t="shared" si="12"/>
        <v>¬</v>
      </c>
      <c r="G175" s="1" t="str">
        <f t="shared" si="13"/>
        <v>+LIMPIAR(B175)</v>
      </c>
    </row>
    <row r="176" spans="2:7" x14ac:dyDescent="0.25">
      <c r="B176" s="1">
        <f t="shared" si="14"/>
        <v>173</v>
      </c>
      <c r="C176" s="1" t="str">
        <f t="shared" si="10"/>
        <v>­</v>
      </c>
      <c r="D176" s="1" t="str">
        <f t="shared" si="11"/>
        <v>+CAR(B176)</v>
      </c>
      <c r="F176" s="1" t="str">
        <f t="shared" si="12"/>
        <v>­</v>
      </c>
      <c r="G176" s="1" t="str">
        <f t="shared" si="13"/>
        <v>+LIMPIAR(B176)</v>
      </c>
    </row>
    <row r="177" spans="2:7" x14ac:dyDescent="0.25">
      <c r="B177" s="1">
        <f t="shared" si="14"/>
        <v>174</v>
      </c>
      <c r="C177" s="1" t="str">
        <f t="shared" si="10"/>
        <v>®</v>
      </c>
      <c r="D177" s="1" t="str">
        <f t="shared" si="11"/>
        <v>+CAR(B177)</v>
      </c>
      <c r="F177" s="1" t="str">
        <f t="shared" si="12"/>
        <v>®</v>
      </c>
      <c r="G177" s="1" t="str">
        <f t="shared" si="13"/>
        <v>+LIMPIAR(B177)</v>
      </c>
    </row>
    <row r="178" spans="2:7" x14ac:dyDescent="0.25">
      <c r="B178" s="1">
        <f t="shared" si="14"/>
        <v>175</v>
      </c>
      <c r="C178" s="1" t="str">
        <f t="shared" si="10"/>
        <v>¯</v>
      </c>
      <c r="D178" s="1" t="str">
        <f t="shared" si="11"/>
        <v>+CAR(B178)</v>
      </c>
      <c r="F178" s="1" t="str">
        <f t="shared" si="12"/>
        <v>¯</v>
      </c>
      <c r="G178" s="1" t="str">
        <f t="shared" si="13"/>
        <v>+LIMPIAR(B178)</v>
      </c>
    </row>
    <row r="179" spans="2:7" x14ac:dyDescent="0.25">
      <c r="B179" s="1">
        <f t="shared" si="14"/>
        <v>176</v>
      </c>
      <c r="C179" s="1" t="str">
        <f t="shared" si="10"/>
        <v>°</v>
      </c>
      <c r="D179" s="1" t="str">
        <f t="shared" si="11"/>
        <v>+CAR(B179)</v>
      </c>
      <c r="F179" s="1" t="str">
        <f t="shared" si="12"/>
        <v>°</v>
      </c>
      <c r="G179" s="1" t="str">
        <f t="shared" si="13"/>
        <v>+LIMPIAR(B179)</v>
      </c>
    </row>
    <row r="180" spans="2:7" x14ac:dyDescent="0.25">
      <c r="B180" s="1">
        <f t="shared" si="14"/>
        <v>177</v>
      </c>
      <c r="C180" s="1" t="str">
        <f t="shared" si="10"/>
        <v>±</v>
      </c>
      <c r="D180" s="1" t="str">
        <f t="shared" si="11"/>
        <v>+CAR(B180)</v>
      </c>
      <c r="F180" s="1" t="str">
        <f t="shared" si="12"/>
        <v>±</v>
      </c>
      <c r="G180" s="1" t="str">
        <f t="shared" si="13"/>
        <v>+LIMPIAR(B180)</v>
      </c>
    </row>
    <row r="181" spans="2:7" x14ac:dyDescent="0.25">
      <c r="B181" s="1">
        <f t="shared" si="14"/>
        <v>178</v>
      </c>
      <c r="C181" s="1" t="str">
        <f t="shared" si="10"/>
        <v>²</v>
      </c>
      <c r="D181" s="1" t="str">
        <f t="shared" si="11"/>
        <v>+CAR(B181)</v>
      </c>
      <c r="F181" s="1" t="str">
        <f t="shared" si="12"/>
        <v>²</v>
      </c>
      <c r="G181" s="1" t="str">
        <f t="shared" si="13"/>
        <v>+LIMPIAR(B181)</v>
      </c>
    </row>
    <row r="182" spans="2:7" x14ac:dyDescent="0.25">
      <c r="B182" s="1">
        <f t="shared" si="14"/>
        <v>179</v>
      </c>
      <c r="C182" s="1" t="str">
        <f t="shared" si="10"/>
        <v>³</v>
      </c>
      <c r="D182" s="1" t="str">
        <f t="shared" si="11"/>
        <v>+CAR(B182)</v>
      </c>
      <c r="F182" s="1" t="str">
        <f t="shared" si="12"/>
        <v>³</v>
      </c>
      <c r="G182" s="1" t="str">
        <f t="shared" si="13"/>
        <v>+LIMPIAR(B182)</v>
      </c>
    </row>
    <row r="183" spans="2:7" x14ac:dyDescent="0.25">
      <c r="B183" s="1">
        <f t="shared" si="14"/>
        <v>180</v>
      </c>
      <c r="C183" s="1" t="str">
        <f t="shared" si="10"/>
        <v>´</v>
      </c>
      <c r="D183" s="1" t="str">
        <f t="shared" si="11"/>
        <v>+CAR(B183)</v>
      </c>
      <c r="F183" s="1" t="str">
        <f t="shared" si="12"/>
        <v>´</v>
      </c>
      <c r="G183" s="1" t="str">
        <f t="shared" si="13"/>
        <v>+LIMPIAR(B183)</v>
      </c>
    </row>
    <row r="184" spans="2:7" x14ac:dyDescent="0.25">
      <c r="B184" s="1">
        <f t="shared" si="14"/>
        <v>181</v>
      </c>
      <c r="C184" s="1" t="str">
        <f t="shared" si="10"/>
        <v>µ</v>
      </c>
      <c r="D184" s="1" t="str">
        <f t="shared" si="11"/>
        <v>+CAR(B184)</v>
      </c>
      <c r="F184" s="1" t="str">
        <f t="shared" si="12"/>
        <v>µ</v>
      </c>
      <c r="G184" s="1" t="str">
        <f t="shared" si="13"/>
        <v>+LIMPIAR(B184)</v>
      </c>
    </row>
    <row r="185" spans="2:7" x14ac:dyDescent="0.25">
      <c r="B185" s="1">
        <f t="shared" si="14"/>
        <v>182</v>
      </c>
      <c r="C185" s="1" t="str">
        <f t="shared" si="10"/>
        <v>¶</v>
      </c>
      <c r="D185" s="1" t="str">
        <f t="shared" si="11"/>
        <v>+CAR(B185)</v>
      </c>
      <c r="F185" s="1" t="str">
        <f t="shared" si="12"/>
        <v>¶</v>
      </c>
      <c r="G185" s="1" t="str">
        <f t="shared" si="13"/>
        <v>+LIMPIAR(B185)</v>
      </c>
    </row>
    <row r="186" spans="2:7" x14ac:dyDescent="0.25">
      <c r="B186" s="1">
        <f t="shared" si="14"/>
        <v>183</v>
      </c>
      <c r="C186" s="1" t="str">
        <f t="shared" si="10"/>
        <v>·</v>
      </c>
      <c r="D186" s="1" t="str">
        <f t="shared" si="11"/>
        <v>+CAR(B186)</v>
      </c>
      <c r="F186" s="1" t="str">
        <f t="shared" si="12"/>
        <v>·</v>
      </c>
      <c r="G186" s="1" t="str">
        <f t="shared" si="13"/>
        <v>+LIMPIAR(B186)</v>
      </c>
    </row>
    <row r="187" spans="2:7" x14ac:dyDescent="0.25">
      <c r="B187" s="1">
        <f t="shared" si="14"/>
        <v>184</v>
      </c>
      <c r="C187" s="1" t="str">
        <f t="shared" si="10"/>
        <v>¸</v>
      </c>
      <c r="D187" s="1" t="str">
        <f t="shared" si="11"/>
        <v>+CAR(B187)</v>
      </c>
      <c r="F187" s="1" t="str">
        <f t="shared" si="12"/>
        <v>¸</v>
      </c>
      <c r="G187" s="1" t="str">
        <f t="shared" si="13"/>
        <v>+LIMPIAR(B187)</v>
      </c>
    </row>
    <row r="188" spans="2:7" x14ac:dyDescent="0.25">
      <c r="B188" s="1">
        <f t="shared" si="14"/>
        <v>185</v>
      </c>
      <c r="C188" s="1" t="str">
        <f t="shared" si="10"/>
        <v>¹</v>
      </c>
      <c r="D188" s="1" t="str">
        <f t="shared" si="11"/>
        <v>+CAR(B188)</v>
      </c>
      <c r="F188" s="1" t="str">
        <f t="shared" si="12"/>
        <v>¹</v>
      </c>
      <c r="G188" s="1" t="str">
        <f t="shared" si="13"/>
        <v>+LIMPIAR(B188)</v>
      </c>
    </row>
    <row r="189" spans="2:7" x14ac:dyDescent="0.25">
      <c r="B189" s="1">
        <f t="shared" si="14"/>
        <v>186</v>
      </c>
      <c r="C189" s="1" t="str">
        <f t="shared" si="10"/>
        <v>º</v>
      </c>
      <c r="D189" s="1" t="str">
        <f t="shared" si="11"/>
        <v>+CAR(B189)</v>
      </c>
      <c r="F189" s="1" t="str">
        <f t="shared" si="12"/>
        <v>º</v>
      </c>
      <c r="G189" s="1" t="str">
        <f t="shared" si="13"/>
        <v>+LIMPIAR(B189)</v>
      </c>
    </row>
    <row r="190" spans="2:7" x14ac:dyDescent="0.25">
      <c r="B190" s="1">
        <f t="shared" si="14"/>
        <v>187</v>
      </c>
      <c r="C190" s="1" t="str">
        <f t="shared" si="10"/>
        <v>»</v>
      </c>
      <c r="D190" s="1" t="str">
        <f t="shared" si="11"/>
        <v>+CAR(B190)</v>
      </c>
      <c r="F190" s="1" t="str">
        <f t="shared" si="12"/>
        <v>»</v>
      </c>
      <c r="G190" s="1" t="str">
        <f t="shared" si="13"/>
        <v>+LIMPIAR(B190)</v>
      </c>
    </row>
    <row r="191" spans="2:7" x14ac:dyDescent="0.25">
      <c r="B191" s="1">
        <f t="shared" si="14"/>
        <v>188</v>
      </c>
      <c r="C191" s="1" t="str">
        <f t="shared" si="10"/>
        <v>¼</v>
      </c>
      <c r="D191" s="1" t="str">
        <f t="shared" si="11"/>
        <v>+CAR(B191)</v>
      </c>
      <c r="F191" s="1" t="str">
        <f t="shared" si="12"/>
        <v>¼</v>
      </c>
      <c r="G191" s="1" t="str">
        <f t="shared" si="13"/>
        <v>+LIMPIAR(B191)</v>
      </c>
    </row>
    <row r="192" spans="2:7" x14ac:dyDescent="0.25">
      <c r="B192" s="1">
        <f t="shared" si="14"/>
        <v>189</v>
      </c>
      <c r="C192" s="1" t="str">
        <f t="shared" si="10"/>
        <v>½</v>
      </c>
      <c r="D192" s="1" t="str">
        <f t="shared" si="11"/>
        <v>+CAR(B192)</v>
      </c>
      <c r="F192" s="1" t="str">
        <f t="shared" si="12"/>
        <v>½</v>
      </c>
      <c r="G192" s="1" t="str">
        <f t="shared" si="13"/>
        <v>+LIMPIAR(B192)</v>
      </c>
    </row>
    <row r="193" spans="2:7" x14ac:dyDescent="0.25">
      <c r="B193" s="1">
        <f t="shared" si="14"/>
        <v>190</v>
      </c>
      <c r="C193" s="1" t="str">
        <f t="shared" si="10"/>
        <v>¾</v>
      </c>
      <c r="D193" s="1" t="str">
        <f t="shared" si="11"/>
        <v>+CAR(B193)</v>
      </c>
      <c r="F193" s="1" t="str">
        <f t="shared" si="12"/>
        <v>¾</v>
      </c>
      <c r="G193" s="1" t="str">
        <f t="shared" si="13"/>
        <v>+LIMPIAR(B193)</v>
      </c>
    </row>
    <row r="194" spans="2:7" x14ac:dyDescent="0.25">
      <c r="B194" s="1">
        <f t="shared" si="14"/>
        <v>191</v>
      </c>
      <c r="C194" s="1" t="str">
        <f t="shared" si="10"/>
        <v>¿</v>
      </c>
      <c r="D194" s="1" t="str">
        <f t="shared" si="11"/>
        <v>+CAR(B194)</v>
      </c>
      <c r="F194" s="1" t="str">
        <f t="shared" si="12"/>
        <v>¿</v>
      </c>
      <c r="G194" s="1" t="str">
        <f t="shared" si="13"/>
        <v>+LIMPIAR(B194)</v>
      </c>
    </row>
    <row r="195" spans="2:7" x14ac:dyDescent="0.25">
      <c r="B195" s="1">
        <f t="shared" si="14"/>
        <v>192</v>
      </c>
      <c r="C195" s="1" t="str">
        <f t="shared" si="10"/>
        <v>À</v>
      </c>
      <c r="D195" s="1" t="str">
        <f t="shared" si="11"/>
        <v>+CAR(B195)</v>
      </c>
      <c r="F195" s="1" t="str">
        <f t="shared" si="12"/>
        <v>À</v>
      </c>
      <c r="G195" s="1" t="str">
        <f t="shared" si="13"/>
        <v>+LIMPIAR(B195)</v>
      </c>
    </row>
    <row r="196" spans="2:7" x14ac:dyDescent="0.25">
      <c r="B196" s="1">
        <f t="shared" si="14"/>
        <v>193</v>
      </c>
      <c r="C196" s="1" t="str">
        <f t="shared" si="10"/>
        <v>Á</v>
      </c>
      <c r="D196" s="1" t="str">
        <f t="shared" si="11"/>
        <v>+CAR(B196)</v>
      </c>
      <c r="F196" s="1" t="str">
        <f t="shared" si="12"/>
        <v>Á</v>
      </c>
      <c r="G196" s="1" t="str">
        <f t="shared" si="13"/>
        <v>+LIMPIAR(B196)</v>
      </c>
    </row>
    <row r="197" spans="2:7" x14ac:dyDescent="0.25">
      <c r="B197" s="1">
        <f t="shared" si="14"/>
        <v>194</v>
      </c>
      <c r="C197" s="1" t="str">
        <f t="shared" ref="C197:C258" si="15">+CHAR(B197)</f>
        <v>Â</v>
      </c>
      <c r="D197" s="1" t="str">
        <f t="shared" ref="D197:D258" si="16">+"+CAR(B"&amp;B197+3&amp;")"</f>
        <v>+CAR(B197)</v>
      </c>
      <c r="F197" s="1" t="str">
        <f t="shared" ref="F197:F258" si="17">+CLEAN(C197)</f>
        <v>Â</v>
      </c>
      <c r="G197" s="1" t="str">
        <f t="shared" ref="G197:G258" si="18">+"+LIMPIAR(B"&amp;B197+3&amp;")"</f>
        <v>+LIMPIAR(B197)</v>
      </c>
    </row>
    <row r="198" spans="2:7" x14ac:dyDescent="0.25">
      <c r="B198" s="1">
        <f t="shared" ref="B198:B212" si="19">+B197+1</f>
        <v>195</v>
      </c>
      <c r="C198" s="1" t="str">
        <f t="shared" si="15"/>
        <v>Ã</v>
      </c>
      <c r="D198" s="1" t="str">
        <f t="shared" si="16"/>
        <v>+CAR(B198)</v>
      </c>
      <c r="F198" s="1" t="str">
        <f t="shared" si="17"/>
        <v>Ã</v>
      </c>
      <c r="G198" s="1" t="str">
        <f t="shared" si="18"/>
        <v>+LIMPIAR(B198)</v>
      </c>
    </row>
    <row r="199" spans="2:7" x14ac:dyDescent="0.25">
      <c r="B199" s="1">
        <f t="shared" si="19"/>
        <v>196</v>
      </c>
      <c r="C199" s="1" t="str">
        <f t="shared" si="15"/>
        <v>Ä</v>
      </c>
      <c r="D199" s="1" t="str">
        <f t="shared" si="16"/>
        <v>+CAR(B199)</v>
      </c>
      <c r="F199" s="1" t="str">
        <f t="shared" si="17"/>
        <v>Ä</v>
      </c>
      <c r="G199" s="1" t="str">
        <f t="shared" si="18"/>
        <v>+LIMPIAR(B199)</v>
      </c>
    </row>
    <row r="200" spans="2:7" x14ac:dyDescent="0.25">
      <c r="B200" s="1">
        <f t="shared" si="19"/>
        <v>197</v>
      </c>
      <c r="C200" s="1" t="str">
        <f t="shared" si="15"/>
        <v>Å</v>
      </c>
      <c r="D200" s="1" t="str">
        <f t="shared" si="16"/>
        <v>+CAR(B200)</v>
      </c>
      <c r="F200" s="1" t="str">
        <f t="shared" si="17"/>
        <v>Å</v>
      </c>
      <c r="G200" s="1" t="str">
        <f t="shared" si="18"/>
        <v>+LIMPIAR(B200)</v>
      </c>
    </row>
    <row r="201" spans="2:7" x14ac:dyDescent="0.25">
      <c r="B201" s="1">
        <f t="shared" si="19"/>
        <v>198</v>
      </c>
      <c r="C201" s="1" t="str">
        <f t="shared" si="15"/>
        <v>Æ</v>
      </c>
      <c r="D201" s="1" t="str">
        <f t="shared" si="16"/>
        <v>+CAR(B201)</v>
      </c>
      <c r="F201" s="1" t="str">
        <f t="shared" si="17"/>
        <v>Æ</v>
      </c>
      <c r="G201" s="1" t="str">
        <f t="shared" si="18"/>
        <v>+LIMPIAR(B201)</v>
      </c>
    </row>
    <row r="202" spans="2:7" x14ac:dyDescent="0.25">
      <c r="B202" s="1">
        <f t="shared" si="19"/>
        <v>199</v>
      </c>
      <c r="C202" s="1" t="str">
        <f t="shared" si="15"/>
        <v>Ç</v>
      </c>
      <c r="D202" s="1" t="str">
        <f t="shared" si="16"/>
        <v>+CAR(B202)</v>
      </c>
      <c r="F202" s="1" t="str">
        <f t="shared" si="17"/>
        <v>Ç</v>
      </c>
      <c r="G202" s="1" t="str">
        <f t="shared" si="18"/>
        <v>+LIMPIAR(B202)</v>
      </c>
    </row>
    <row r="203" spans="2:7" x14ac:dyDescent="0.25">
      <c r="B203" s="1">
        <f t="shared" si="19"/>
        <v>200</v>
      </c>
      <c r="C203" s="1" t="str">
        <f t="shared" si="15"/>
        <v>È</v>
      </c>
      <c r="D203" s="1" t="str">
        <f t="shared" si="16"/>
        <v>+CAR(B203)</v>
      </c>
      <c r="F203" s="1" t="str">
        <f t="shared" si="17"/>
        <v>È</v>
      </c>
      <c r="G203" s="1" t="str">
        <f t="shared" si="18"/>
        <v>+LIMPIAR(B203)</v>
      </c>
    </row>
    <row r="204" spans="2:7" x14ac:dyDescent="0.25">
      <c r="B204" s="1">
        <f t="shared" si="19"/>
        <v>201</v>
      </c>
      <c r="C204" s="1" t="str">
        <f t="shared" si="15"/>
        <v>É</v>
      </c>
      <c r="D204" s="1" t="str">
        <f t="shared" si="16"/>
        <v>+CAR(B204)</v>
      </c>
      <c r="F204" s="1" t="str">
        <f t="shared" si="17"/>
        <v>É</v>
      </c>
      <c r="G204" s="1" t="str">
        <f t="shared" si="18"/>
        <v>+LIMPIAR(B204)</v>
      </c>
    </row>
    <row r="205" spans="2:7" x14ac:dyDescent="0.25">
      <c r="B205" s="1">
        <f t="shared" si="19"/>
        <v>202</v>
      </c>
      <c r="C205" s="1" t="str">
        <f t="shared" si="15"/>
        <v>Ê</v>
      </c>
      <c r="D205" s="1" t="str">
        <f t="shared" si="16"/>
        <v>+CAR(B205)</v>
      </c>
      <c r="F205" s="1" t="str">
        <f t="shared" si="17"/>
        <v>Ê</v>
      </c>
      <c r="G205" s="1" t="str">
        <f t="shared" si="18"/>
        <v>+LIMPIAR(B205)</v>
      </c>
    </row>
    <row r="206" spans="2:7" x14ac:dyDescent="0.25">
      <c r="B206" s="1">
        <f t="shared" si="19"/>
        <v>203</v>
      </c>
      <c r="C206" s="1" t="str">
        <f t="shared" si="15"/>
        <v>Ë</v>
      </c>
      <c r="D206" s="1" t="str">
        <f t="shared" si="16"/>
        <v>+CAR(B206)</v>
      </c>
      <c r="F206" s="1" t="str">
        <f t="shared" si="17"/>
        <v>Ë</v>
      </c>
      <c r="G206" s="1" t="str">
        <f t="shared" si="18"/>
        <v>+LIMPIAR(B206)</v>
      </c>
    </row>
    <row r="207" spans="2:7" x14ac:dyDescent="0.25">
      <c r="B207" s="1">
        <f t="shared" si="19"/>
        <v>204</v>
      </c>
      <c r="C207" s="1" t="str">
        <f t="shared" si="15"/>
        <v>Ì</v>
      </c>
      <c r="D207" s="1" t="str">
        <f t="shared" si="16"/>
        <v>+CAR(B207)</v>
      </c>
      <c r="F207" s="1" t="str">
        <f t="shared" si="17"/>
        <v>Ì</v>
      </c>
      <c r="G207" s="1" t="str">
        <f t="shared" si="18"/>
        <v>+LIMPIAR(B207)</v>
      </c>
    </row>
    <row r="208" spans="2:7" x14ac:dyDescent="0.25">
      <c r="B208" s="1">
        <f t="shared" si="19"/>
        <v>205</v>
      </c>
      <c r="C208" s="1" t="str">
        <f t="shared" si="15"/>
        <v>Í</v>
      </c>
      <c r="D208" s="1" t="str">
        <f t="shared" si="16"/>
        <v>+CAR(B208)</v>
      </c>
      <c r="F208" s="1" t="str">
        <f t="shared" si="17"/>
        <v>Í</v>
      </c>
      <c r="G208" s="1" t="str">
        <f t="shared" si="18"/>
        <v>+LIMPIAR(B208)</v>
      </c>
    </row>
    <row r="209" spans="2:7" x14ac:dyDescent="0.25">
      <c r="B209" s="1">
        <f t="shared" si="19"/>
        <v>206</v>
      </c>
      <c r="C209" s="1" t="str">
        <f t="shared" si="15"/>
        <v>Î</v>
      </c>
      <c r="D209" s="1" t="str">
        <f t="shared" si="16"/>
        <v>+CAR(B209)</v>
      </c>
      <c r="F209" s="1" t="str">
        <f t="shared" si="17"/>
        <v>Î</v>
      </c>
      <c r="G209" s="1" t="str">
        <f t="shared" si="18"/>
        <v>+LIMPIAR(B209)</v>
      </c>
    </row>
    <row r="210" spans="2:7" x14ac:dyDescent="0.25">
      <c r="B210" s="1">
        <f t="shared" si="19"/>
        <v>207</v>
      </c>
      <c r="C210" s="1" t="str">
        <f t="shared" si="15"/>
        <v>Ï</v>
      </c>
      <c r="D210" s="1" t="str">
        <f t="shared" si="16"/>
        <v>+CAR(B210)</v>
      </c>
      <c r="F210" s="1" t="str">
        <f t="shared" si="17"/>
        <v>Ï</v>
      </c>
      <c r="G210" s="1" t="str">
        <f t="shared" si="18"/>
        <v>+LIMPIAR(B210)</v>
      </c>
    </row>
    <row r="211" spans="2:7" x14ac:dyDescent="0.25">
      <c r="B211" s="1">
        <f t="shared" si="19"/>
        <v>208</v>
      </c>
      <c r="C211" s="1" t="str">
        <f t="shared" si="15"/>
        <v>Ð</v>
      </c>
      <c r="D211" s="1" t="str">
        <f t="shared" si="16"/>
        <v>+CAR(B211)</v>
      </c>
      <c r="F211" s="1" t="str">
        <f t="shared" si="17"/>
        <v>Ð</v>
      </c>
      <c r="G211" s="1" t="str">
        <f t="shared" si="18"/>
        <v>+LIMPIAR(B211)</v>
      </c>
    </row>
    <row r="212" spans="2:7" x14ac:dyDescent="0.25">
      <c r="B212" s="1">
        <f t="shared" si="19"/>
        <v>209</v>
      </c>
      <c r="C212" s="1" t="str">
        <f t="shared" si="15"/>
        <v>Ñ</v>
      </c>
      <c r="D212" s="1" t="str">
        <f t="shared" si="16"/>
        <v>+CAR(B212)</v>
      </c>
      <c r="F212" s="1" t="str">
        <f t="shared" si="17"/>
        <v>Ñ</v>
      </c>
      <c r="G212" s="1" t="str">
        <f t="shared" si="18"/>
        <v>+LIMPIAR(B212)</v>
      </c>
    </row>
    <row r="213" spans="2:7" x14ac:dyDescent="0.25">
      <c r="B213" s="1">
        <f t="shared" ref="B213:B235" si="20">+B212+1</f>
        <v>210</v>
      </c>
      <c r="C213" s="1" t="str">
        <f t="shared" si="15"/>
        <v>Ò</v>
      </c>
      <c r="D213" s="1" t="str">
        <f t="shared" si="16"/>
        <v>+CAR(B213)</v>
      </c>
      <c r="F213" s="1" t="str">
        <f t="shared" si="17"/>
        <v>Ò</v>
      </c>
      <c r="G213" s="1" t="str">
        <f t="shared" si="18"/>
        <v>+LIMPIAR(B213)</v>
      </c>
    </row>
    <row r="214" spans="2:7" x14ac:dyDescent="0.25">
      <c r="B214" s="1">
        <f t="shared" si="20"/>
        <v>211</v>
      </c>
      <c r="C214" s="1" t="str">
        <f t="shared" si="15"/>
        <v>Ó</v>
      </c>
      <c r="D214" s="1" t="str">
        <f t="shared" si="16"/>
        <v>+CAR(B214)</v>
      </c>
      <c r="F214" s="1" t="str">
        <f t="shared" si="17"/>
        <v>Ó</v>
      </c>
      <c r="G214" s="1" t="str">
        <f t="shared" si="18"/>
        <v>+LIMPIAR(B214)</v>
      </c>
    </row>
    <row r="215" spans="2:7" x14ac:dyDescent="0.25">
      <c r="B215" s="1">
        <f t="shared" si="20"/>
        <v>212</v>
      </c>
      <c r="C215" s="1" t="str">
        <f t="shared" si="15"/>
        <v>Ô</v>
      </c>
      <c r="D215" s="1" t="str">
        <f t="shared" si="16"/>
        <v>+CAR(B215)</v>
      </c>
      <c r="F215" s="1" t="str">
        <f t="shared" si="17"/>
        <v>Ô</v>
      </c>
      <c r="G215" s="1" t="str">
        <f t="shared" si="18"/>
        <v>+LIMPIAR(B215)</v>
      </c>
    </row>
    <row r="216" spans="2:7" x14ac:dyDescent="0.25">
      <c r="B216" s="1">
        <f t="shared" si="20"/>
        <v>213</v>
      </c>
      <c r="C216" s="1" t="str">
        <f t="shared" si="15"/>
        <v>Õ</v>
      </c>
      <c r="D216" s="1" t="str">
        <f t="shared" si="16"/>
        <v>+CAR(B216)</v>
      </c>
      <c r="F216" s="1" t="str">
        <f t="shared" si="17"/>
        <v>Õ</v>
      </c>
      <c r="G216" s="1" t="str">
        <f t="shared" si="18"/>
        <v>+LIMPIAR(B216)</v>
      </c>
    </row>
    <row r="217" spans="2:7" x14ac:dyDescent="0.25">
      <c r="B217" s="1">
        <f t="shared" si="20"/>
        <v>214</v>
      </c>
      <c r="C217" s="1" t="str">
        <f t="shared" si="15"/>
        <v>Ö</v>
      </c>
      <c r="D217" s="1" t="str">
        <f t="shared" si="16"/>
        <v>+CAR(B217)</v>
      </c>
      <c r="F217" s="1" t="str">
        <f t="shared" si="17"/>
        <v>Ö</v>
      </c>
      <c r="G217" s="1" t="str">
        <f t="shared" si="18"/>
        <v>+LIMPIAR(B217)</v>
      </c>
    </row>
    <row r="218" spans="2:7" x14ac:dyDescent="0.25">
      <c r="B218" s="1">
        <f t="shared" si="20"/>
        <v>215</v>
      </c>
      <c r="C218" s="1" t="str">
        <f t="shared" si="15"/>
        <v>×</v>
      </c>
      <c r="D218" s="1" t="str">
        <f t="shared" si="16"/>
        <v>+CAR(B218)</v>
      </c>
      <c r="F218" s="1" t="str">
        <f t="shared" si="17"/>
        <v>×</v>
      </c>
      <c r="G218" s="1" t="str">
        <f t="shared" si="18"/>
        <v>+LIMPIAR(B218)</v>
      </c>
    </row>
    <row r="219" spans="2:7" x14ac:dyDescent="0.25">
      <c r="B219" s="1">
        <f t="shared" si="20"/>
        <v>216</v>
      </c>
      <c r="C219" s="1" t="str">
        <f t="shared" si="15"/>
        <v>Ø</v>
      </c>
      <c r="D219" s="1" t="str">
        <f t="shared" si="16"/>
        <v>+CAR(B219)</v>
      </c>
      <c r="F219" s="1" t="str">
        <f t="shared" si="17"/>
        <v>Ø</v>
      </c>
      <c r="G219" s="1" t="str">
        <f t="shared" si="18"/>
        <v>+LIMPIAR(B219)</v>
      </c>
    </row>
    <row r="220" spans="2:7" x14ac:dyDescent="0.25">
      <c r="B220" s="1">
        <f t="shared" si="20"/>
        <v>217</v>
      </c>
      <c r="C220" s="1" t="str">
        <f t="shared" si="15"/>
        <v>Ù</v>
      </c>
      <c r="D220" s="1" t="str">
        <f t="shared" si="16"/>
        <v>+CAR(B220)</v>
      </c>
      <c r="F220" s="1" t="str">
        <f t="shared" si="17"/>
        <v>Ù</v>
      </c>
      <c r="G220" s="1" t="str">
        <f t="shared" si="18"/>
        <v>+LIMPIAR(B220)</v>
      </c>
    </row>
    <row r="221" spans="2:7" x14ac:dyDescent="0.25">
      <c r="B221" s="1">
        <f t="shared" si="20"/>
        <v>218</v>
      </c>
      <c r="C221" s="1" t="str">
        <f t="shared" si="15"/>
        <v>Ú</v>
      </c>
      <c r="D221" s="1" t="str">
        <f t="shared" si="16"/>
        <v>+CAR(B221)</v>
      </c>
      <c r="F221" s="1" t="str">
        <f t="shared" si="17"/>
        <v>Ú</v>
      </c>
      <c r="G221" s="1" t="str">
        <f t="shared" si="18"/>
        <v>+LIMPIAR(B221)</v>
      </c>
    </row>
    <row r="222" spans="2:7" x14ac:dyDescent="0.25">
      <c r="B222" s="1">
        <f t="shared" si="20"/>
        <v>219</v>
      </c>
      <c r="C222" s="1" t="str">
        <f t="shared" si="15"/>
        <v>Û</v>
      </c>
      <c r="D222" s="1" t="str">
        <f t="shared" si="16"/>
        <v>+CAR(B222)</v>
      </c>
      <c r="F222" s="1" t="str">
        <f t="shared" si="17"/>
        <v>Û</v>
      </c>
      <c r="G222" s="1" t="str">
        <f t="shared" si="18"/>
        <v>+LIMPIAR(B222)</v>
      </c>
    </row>
    <row r="223" spans="2:7" x14ac:dyDescent="0.25">
      <c r="B223" s="1">
        <f t="shared" si="20"/>
        <v>220</v>
      </c>
      <c r="C223" s="1" t="str">
        <f t="shared" si="15"/>
        <v>Ü</v>
      </c>
      <c r="D223" s="1" t="str">
        <f t="shared" si="16"/>
        <v>+CAR(B223)</v>
      </c>
      <c r="F223" s="1" t="str">
        <f t="shared" si="17"/>
        <v>Ü</v>
      </c>
      <c r="G223" s="1" t="str">
        <f t="shared" si="18"/>
        <v>+LIMPIAR(B223)</v>
      </c>
    </row>
    <row r="224" spans="2:7" x14ac:dyDescent="0.25">
      <c r="B224" s="1">
        <f t="shared" si="20"/>
        <v>221</v>
      </c>
      <c r="C224" s="1" t="str">
        <f t="shared" si="15"/>
        <v>Ý</v>
      </c>
      <c r="D224" s="1" t="str">
        <f t="shared" si="16"/>
        <v>+CAR(B224)</v>
      </c>
      <c r="F224" s="1" t="str">
        <f t="shared" si="17"/>
        <v>Ý</v>
      </c>
      <c r="G224" s="1" t="str">
        <f t="shared" si="18"/>
        <v>+LIMPIAR(B224)</v>
      </c>
    </row>
    <row r="225" spans="2:7" x14ac:dyDescent="0.25">
      <c r="B225" s="1">
        <f t="shared" si="20"/>
        <v>222</v>
      </c>
      <c r="C225" s="1" t="str">
        <f t="shared" si="15"/>
        <v>Þ</v>
      </c>
      <c r="D225" s="1" t="str">
        <f t="shared" si="16"/>
        <v>+CAR(B225)</v>
      </c>
      <c r="F225" s="1" t="str">
        <f t="shared" si="17"/>
        <v>Þ</v>
      </c>
      <c r="G225" s="1" t="str">
        <f t="shared" si="18"/>
        <v>+LIMPIAR(B225)</v>
      </c>
    </row>
    <row r="226" spans="2:7" x14ac:dyDescent="0.25">
      <c r="B226" s="1">
        <f t="shared" si="20"/>
        <v>223</v>
      </c>
      <c r="C226" s="1" t="str">
        <f t="shared" si="15"/>
        <v>ß</v>
      </c>
      <c r="D226" s="1" t="str">
        <f t="shared" si="16"/>
        <v>+CAR(B226)</v>
      </c>
      <c r="F226" s="1" t="str">
        <f t="shared" si="17"/>
        <v>ß</v>
      </c>
      <c r="G226" s="1" t="str">
        <f t="shared" si="18"/>
        <v>+LIMPIAR(B226)</v>
      </c>
    </row>
    <row r="227" spans="2:7" x14ac:dyDescent="0.25">
      <c r="B227" s="1">
        <f t="shared" si="20"/>
        <v>224</v>
      </c>
      <c r="C227" s="1" t="str">
        <f t="shared" si="15"/>
        <v>à</v>
      </c>
      <c r="D227" s="1" t="str">
        <f t="shared" si="16"/>
        <v>+CAR(B227)</v>
      </c>
      <c r="F227" s="1" t="str">
        <f t="shared" si="17"/>
        <v>à</v>
      </c>
      <c r="G227" s="1" t="str">
        <f t="shared" si="18"/>
        <v>+LIMPIAR(B227)</v>
      </c>
    </row>
    <row r="228" spans="2:7" x14ac:dyDescent="0.25">
      <c r="B228" s="1">
        <f t="shared" si="20"/>
        <v>225</v>
      </c>
      <c r="C228" s="1" t="str">
        <f t="shared" si="15"/>
        <v>á</v>
      </c>
      <c r="D228" s="1" t="str">
        <f t="shared" si="16"/>
        <v>+CAR(B228)</v>
      </c>
      <c r="F228" s="1" t="str">
        <f t="shared" si="17"/>
        <v>á</v>
      </c>
      <c r="G228" s="1" t="str">
        <f t="shared" si="18"/>
        <v>+LIMPIAR(B228)</v>
      </c>
    </row>
    <row r="229" spans="2:7" x14ac:dyDescent="0.25">
      <c r="B229" s="1">
        <f t="shared" si="20"/>
        <v>226</v>
      </c>
      <c r="C229" s="1" t="str">
        <f t="shared" si="15"/>
        <v>â</v>
      </c>
      <c r="D229" s="1" t="str">
        <f t="shared" si="16"/>
        <v>+CAR(B229)</v>
      </c>
      <c r="F229" s="1" t="str">
        <f t="shared" si="17"/>
        <v>â</v>
      </c>
      <c r="G229" s="1" t="str">
        <f t="shared" si="18"/>
        <v>+LIMPIAR(B229)</v>
      </c>
    </row>
    <row r="230" spans="2:7" x14ac:dyDescent="0.25">
      <c r="B230" s="1">
        <f t="shared" si="20"/>
        <v>227</v>
      </c>
      <c r="C230" s="1" t="str">
        <f t="shared" si="15"/>
        <v>ã</v>
      </c>
      <c r="D230" s="1" t="str">
        <f t="shared" si="16"/>
        <v>+CAR(B230)</v>
      </c>
      <c r="F230" s="1" t="str">
        <f t="shared" si="17"/>
        <v>ã</v>
      </c>
      <c r="G230" s="1" t="str">
        <f t="shared" si="18"/>
        <v>+LIMPIAR(B230)</v>
      </c>
    </row>
    <row r="231" spans="2:7" x14ac:dyDescent="0.25">
      <c r="B231" s="1">
        <f t="shared" si="20"/>
        <v>228</v>
      </c>
      <c r="C231" s="1" t="str">
        <f t="shared" si="15"/>
        <v>ä</v>
      </c>
      <c r="D231" s="1" t="str">
        <f t="shared" si="16"/>
        <v>+CAR(B231)</v>
      </c>
      <c r="F231" s="1" t="str">
        <f t="shared" si="17"/>
        <v>ä</v>
      </c>
      <c r="G231" s="1" t="str">
        <f t="shared" si="18"/>
        <v>+LIMPIAR(B231)</v>
      </c>
    </row>
    <row r="232" spans="2:7" x14ac:dyDescent="0.25">
      <c r="B232" s="1">
        <f t="shared" si="20"/>
        <v>229</v>
      </c>
      <c r="C232" s="1" t="str">
        <f t="shared" si="15"/>
        <v>å</v>
      </c>
      <c r="D232" s="1" t="str">
        <f t="shared" si="16"/>
        <v>+CAR(B232)</v>
      </c>
      <c r="F232" s="1" t="str">
        <f t="shared" si="17"/>
        <v>å</v>
      </c>
      <c r="G232" s="1" t="str">
        <f t="shared" si="18"/>
        <v>+LIMPIAR(B232)</v>
      </c>
    </row>
    <row r="233" spans="2:7" x14ac:dyDescent="0.25">
      <c r="B233" s="1">
        <f t="shared" si="20"/>
        <v>230</v>
      </c>
      <c r="C233" s="1" t="str">
        <f t="shared" si="15"/>
        <v>æ</v>
      </c>
      <c r="D233" s="1" t="str">
        <f t="shared" si="16"/>
        <v>+CAR(B233)</v>
      </c>
      <c r="F233" s="1" t="str">
        <f t="shared" si="17"/>
        <v>æ</v>
      </c>
      <c r="G233" s="1" t="str">
        <f t="shared" si="18"/>
        <v>+LIMPIAR(B233)</v>
      </c>
    </row>
    <row r="234" spans="2:7" x14ac:dyDescent="0.25">
      <c r="B234" s="1">
        <f t="shared" si="20"/>
        <v>231</v>
      </c>
      <c r="C234" s="1" t="str">
        <f t="shared" si="15"/>
        <v>ç</v>
      </c>
      <c r="D234" s="1" t="str">
        <f t="shared" si="16"/>
        <v>+CAR(B234)</v>
      </c>
      <c r="F234" s="1" t="str">
        <f t="shared" si="17"/>
        <v>ç</v>
      </c>
      <c r="G234" s="1" t="str">
        <f t="shared" si="18"/>
        <v>+LIMPIAR(B234)</v>
      </c>
    </row>
    <row r="235" spans="2:7" x14ac:dyDescent="0.25">
      <c r="B235" s="1">
        <f t="shared" si="20"/>
        <v>232</v>
      </c>
      <c r="C235" s="1" t="str">
        <f t="shared" si="15"/>
        <v>è</v>
      </c>
      <c r="D235" s="1" t="str">
        <f t="shared" si="16"/>
        <v>+CAR(B235)</v>
      </c>
      <c r="F235" s="1" t="str">
        <f t="shared" si="17"/>
        <v>è</v>
      </c>
      <c r="G235" s="1" t="str">
        <f t="shared" si="18"/>
        <v>+LIMPIAR(B235)</v>
      </c>
    </row>
    <row r="236" spans="2:7" x14ac:dyDescent="0.25">
      <c r="B236" s="1">
        <f t="shared" ref="B236:B258" si="21">+B235+1</f>
        <v>233</v>
      </c>
      <c r="C236" s="1" t="str">
        <f t="shared" si="15"/>
        <v>é</v>
      </c>
      <c r="D236" s="1" t="str">
        <f t="shared" si="16"/>
        <v>+CAR(B236)</v>
      </c>
      <c r="F236" s="1" t="str">
        <f t="shared" si="17"/>
        <v>é</v>
      </c>
      <c r="G236" s="1" t="str">
        <f t="shared" si="18"/>
        <v>+LIMPIAR(B236)</v>
      </c>
    </row>
    <row r="237" spans="2:7" x14ac:dyDescent="0.25">
      <c r="B237" s="1">
        <f t="shared" si="21"/>
        <v>234</v>
      </c>
      <c r="C237" s="1" t="str">
        <f t="shared" si="15"/>
        <v>ê</v>
      </c>
      <c r="D237" s="1" t="str">
        <f t="shared" si="16"/>
        <v>+CAR(B237)</v>
      </c>
      <c r="F237" s="1" t="str">
        <f t="shared" si="17"/>
        <v>ê</v>
      </c>
      <c r="G237" s="1" t="str">
        <f t="shared" si="18"/>
        <v>+LIMPIAR(B237)</v>
      </c>
    </row>
    <row r="238" spans="2:7" x14ac:dyDescent="0.25">
      <c r="B238" s="1">
        <f t="shared" si="21"/>
        <v>235</v>
      </c>
      <c r="C238" s="1" t="str">
        <f t="shared" si="15"/>
        <v>ë</v>
      </c>
      <c r="D238" s="1" t="str">
        <f t="shared" si="16"/>
        <v>+CAR(B238)</v>
      </c>
      <c r="F238" s="1" t="str">
        <f t="shared" si="17"/>
        <v>ë</v>
      </c>
      <c r="G238" s="1" t="str">
        <f t="shared" si="18"/>
        <v>+LIMPIAR(B238)</v>
      </c>
    </row>
    <row r="239" spans="2:7" x14ac:dyDescent="0.25">
      <c r="B239" s="1">
        <f t="shared" si="21"/>
        <v>236</v>
      </c>
      <c r="C239" s="1" t="str">
        <f t="shared" si="15"/>
        <v>ì</v>
      </c>
      <c r="D239" s="1" t="str">
        <f t="shared" si="16"/>
        <v>+CAR(B239)</v>
      </c>
      <c r="F239" s="1" t="str">
        <f t="shared" si="17"/>
        <v>ì</v>
      </c>
      <c r="G239" s="1" t="str">
        <f t="shared" si="18"/>
        <v>+LIMPIAR(B239)</v>
      </c>
    </row>
    <row r="240" spans="2:7" x14ac:dyDescent="0.25">
      <c r="B240" s="1">
        <f t="shared" si="21"/>
        <v>237</v>
      </c>
      <c r="C240" s="1" t="str">
        <f t="shared" si="15"/>
        <v>í</v>
      </c>
      <c r="D240" s="1" t="str">
        <f t="shared" si="16"/>
        <v>+CAR(B240)</v>
      </c>
      <c r="F240" s="1" t="str">
        <f t="shared" si="17"/>
        <v>í</v>
      </c>
      <c r="G240" s="1" t="str">
        <f t="shared" si="18"/>
        <v>+LIMPIAR(B240)</v>
      </c>
    </row>
    <row r="241" spans="2:7" x14ac:dyDescent="0.25">
      <c r="B241" s="1">
        <f t="shared" si="21"/>
        <v>238</v>
      </c>
      <c r="C241" s="1" t="str">
        <f t="shared" si="15"/>
        <v>î</v>
      </c>
      <c r="D241" s="1" t="str">
        <f t="shared" si="16"/>
        <v>+CAR(B241)</v>
      </c>
      <c r="F241" s="1" t="str">
        <f t="shared" si="17"/>
        <v>î</v>
      </c>
      <c r="G241" s="1" t="str">
        <f t="shared" si="18"/>
        <v>+LIMPIAR(B241)</v>
      </c>
    </row>
    <row r="242" spans="2:7" x14ac:dyDescent="0.25">
      <c r="B242" s="1">
        <f t="shared" si="21"/>
        <v>239</v>
      </c>
      <c r="C242" s="1" t="str">
        <f t="shared" si="15"/>
        <v>ï</v>
      </c>
      <c r="D242" s="1" t="str">
        <f t="shared" si="16"/>
        <v>+CAR(B242)</v>
      </c>
      <c r="F242" s="1" t="str">
        <f t="shared" si="17"/>
        <v>ï</v>
      </c>
      <c r="G242" s="1" t="str">
        <f t="shared" si="18"/>
        <v>+LIMPIAR(B242)</v>
      </c>
    </row>
    <row r="243" spans="2:7" x14ac:dyDescent="0.25">
      <c r="B243" s="1">
        <f t="shared" si="21"/>
        <v>240</v>
      </c>
      <c r="C243" s="1" t="str">
        <f t="shared" si="15"/>
        <v>ð</v>
      </c>
      <c r="D243" s="1" t="str">
        <f t="shared" si="16"/>
        <v>+CAR(B243)</v>
      </c>
      <c r="F243" s="1" t="str">
        <f t="shared" si="17"/>
        <v>ð</v>
      </c>
      <c r="G243" s="1" t="str">
        <f t="shared" si="18"/>
        <v>+LIMPIAR(B243)</v>
      </c>
    </row>
    <row r="244" spans="2:7" x14ac:dyDescent="0.25">
      <c r="B244" s="1">
        <f t="shared" si="21"/>
        <v>241</v>
      </c>
      <c r="C244" s="1" t="str">
        <f t="shared" si="15"/>
        <v>ñ</v>
      </c>
      <c r="D244" s="1" t="str">
        <f t="shared" si="16"/>
        <v>+CAR(B244)</v>
      </c>
      <c r="F244" s="1" t="str">
        <f t="shared" si="17"/>
        <v>ñ</v>
      </c>
      <c r="G244" s="1" t="str">
        <f t="shared" si="18"/>
        <v>+LIMPIAR(B244)</v>
      </c>
    </row>
    <row r="245" spans="2:7" x14ac:dyDescent="0.25">
      <c r="B245" s="1">
        <f t="shared" si="21"/>
        <v>242</v>
      </c>
      <c r="C245" s="1" t="str">
        <f t="shared" si="15"/>
        <v>ò</v>
      </c>
      <c r="D245" s="1" t="str">
        <f t="shared" si="16"/>
        <v>+CAR(B245)</v>
      </c>
      <c r="F245" s="1" t="str">
        <f t="shared" si="17"/>
        <v>ò</v>
      </c>
      <c r="G245" s="1" t="str">
        <f t="shared" si="18"/>
        <v>+LIMPIAR(B245)</v>
      </c>
    </row>
    <row r="246" spans="2:7" x14ac:dyDescent="0.25">
      <c r="B246" s="1">
        <f t="shared" si="21"/>
        <v>243</v>
      </c>
      <c r="C246" s="1" t="str">
        <f t="shared" si="15"/>
        <v>ó</v>
      </c>
      <c r="D246" s="1" t="str">
        <f t="shared" si="16"/>
        <v>+CAR(B246)</v>
      </c>
      <c r="F246" s="1" t="str">
        <f t="shared" si="17"/>
        <v>ó</v>
      </c>
      <c r="G246" s="1" t="str">
        <f t="shared" si="18"/>
        <v>+LIMPIAR(B246)</v>
      </c>
    </row>
    <row r="247" spans="2:7" x14ac:dyDescent="0.25">
      <c r="B247" s="1">
        <f t="shared" si="21"/>
        <v>244</v>
      </c>
      <c r="C247" s="1" t="str">
        <f t="shared" si="15"/>
        <v>ô</v>
      </c>
      <c r="D247" s="1" t="str">
        <f t="shared" si="16"/>
        <v>+CAR(B247)</v>
      </c>
      <c r="F247" s="1" t="str">
        <f t="shared" si="17"/>
        <v>ô</v>
      </c>
      <c r="G247" s="1" t="str">
        <f t="shared" si="18"/>
        <v>+LIMPIAR(B247)</v>
      </c>
    </row>
    <row r="248" spans="2:7" x14ac:dyDescent="0.25">
      <c r="B248" s="1">
        <f t="shared" si="21"/>
        <v>245</v>
      </c>
      <c r="C248" s="1" t="str">
        <f t="shared" si="15"/>
        <v>õ</v>
      </c>
      <c r="D248" s="1" t="str">
        <f t="shared" si="16"/>
        <v>+CAR(B248)</v>
      </c>
      <c r="F248" s="1" t="str">
        <f t="shared" si="17"/>
        <v>õ</v>
      </c>
      <c r="G248" s="1" t="str">
        <f t="shared" si="18"/>
        <v>+LIMPIAR(B248)</v>
      </c>
    </row>
    <row r="249" spans="2:7" x14ac:dyDescent="0.25">
      <c r="B249" s="1">
        <f t="shared" si="21"/>
        <v>246</v>
      </c>
      <c r="C249" s="1" t="str">
        <f t="shared" si="15"/>
        <v>ö</v>
      </c>
      <c r="D249" s="1" t="str">
        <f t="shared" si="16"/>
        <v>+CAR(B249)</v>
      </c>
      <c r="F249" s="1" t="str">
        <f t="shared" si="17"/>
        <v>ö</v>
      </c>
      <c r="G249" s="1" t="str">
        <f t="shared" si="18"/>
        <v>+LIMPIAR(B249)</v>
      </c>
    </row>
    <row r="250" spans="2:7" x14ac:dyDescent="0.25">
      <c r="B250" s="1">
        <f t="shared" si="21"/>
        <v>247</v>
      </c>
      <c r="C250" s="1" t="str">
        <f t="shared" si="15"/>
        <v>÷</v>
      </c>
      <c r="D250" s="1" t="str">
        <f t="shared" si="16"/>
        <v>+CAR(B250)</v>
      </c>
      <c r="F250" s="1" t="str">
        <f t="shared" si="17"/>
        <v>÷</v>
      </c>
      <c r="G250" s="1" t="str">
        <f t="shared" si="18"/>
        <v>+LIMPIAR(B250)</v>
      </c>
    </row>
    <row r="251" spans="2:7" x14ac:dyDescent="0.25">
      <c r="B251" s="1">
        <f t="shared" si="21"/>
        <v>248</v>
      </c>
      <c r="C251" s="1" t="str">
        <f t="shared" si="15"/>
        <v>ø</v>
      </c>
      <c r="D251" s="1" t="str">
        <f t="shared" si="16"/>
        <v>+CAR(B251)</v>
      </c>
      <c r="F251" s="1" t="str">
        <f t="shared" si="17"/>
        <v>ø</v>
      </c>
      <c r="G251" s="1" t="str">
        <f t="shared" si="18"/>
        <v>+LIMPIAR(B251)</v>
      </c>
    </row>
    <row r="252" spans="2:7" x14ac:dyDescent="0.25">
      <c r="B252" s="1">
        <f t="shared" si="21"/>
        <v>249</v>
      </c>
      <c r="C252" s="1" t="str">
        <f t="shared" si="15"/>
        <v>ù</v>
      </c>
      <c r="D252" s="1" t="str">
        <f t="shared" si="16"/>
        <v>+CAR(B252)</v>
      </c>
      <c r="F252" s="1" t="str">
        <f t="shared" si="17"/>
        <v>ù</v>
      </c>
      <c r="G252" s="1" t="str">
        <f t="shared" si="18"/>
        <v>+LIMPIAR(B252)</v>
      </c>
    </row>
    <row r="253" spans="2:7" x14ac:dyDescent="0.25">
      <c r="B253" s="1">
        <f t="shared" si="21"/>
        <v>250</v>
      </c>
      <c r="C253" s="1" t="str">
        <f t="shared" si="15"/>
        <v>ú</v>
      </c>
      <c r="D253" s="1" t="str">
        <f t="shared" si="16"/>
        <v>+CAR(B253)</v>
      </c>
      <c r="F253" s="1" t="str">
        <f t="shared" si="17"/>
        <v>ú</v>
      </c>
      <c r="G253" s="1" t="str">
        <f t="shared" si="18"/>
        <v>+LIMPIAR(B253)</v>
      </c>
    </row>
    <row r="254" spans="2:7" x14ac:dyDescent="0.25">
      <c r="B254" s="1">
        <f t="shared" si="21"/>
        <v>251</v>
      </c>
      <c r="C254" s="1" t="str">
        <f t="shared" si="15"/>
        <v>û</v>
      </c>
      <c r="D254" s="1" t="str">
        <f t="shared" si="16"/>
        <v>+CAR(B254)</v>
      </c>
      <c r="F254" s="1" t="str">
        <f t="shared" si="17"/>
        <v>û</v>
      </c>
      <c r="G254" s="1" t="str">
        <f t="shared" si="18"/>
        <v>+LIMPIAR(B254)</v>
      </c>
    </row>
    <row r="255" spans="2:7" x14ac:dyDescent="0.25">
      <c r="B255" s="1">
        <f t="shared" si="21"/>
        <v>252</v>
      </c>
      <c r="C255" s="1" t="str">
        <f t="shared" si="15"/>
        <v>ü</v>
      </c>
      <c r="D255" s="1" t="str">
        <f t="shared" si="16"/>
        <v>+CAR(B255)</v>
      </c>
      <c r="F255" s="1" t="str">
        <f t="shared" si="17"/>
        <v>ü</v>
      </c>
      <c r="G255" s="1" t="str">
        <f t="shared" si="18"/>
        <v>+LIMPIAR(B255)</v>
      </c>
    </row>
    <row r="256" spans="2:7" x14ac:dyDescent="0.25">
      <c r="B256" s="1">
        <f t="shared" si="21"/>
        <v>253</v>
      </c>
      <c r="C256" s="1" t="str">
        <f t="shared" si="15"/>
        <v>ý</v>
      </c>
      <c r="D256" s="1" t="str">
        <f t="shared" si="16"/>
        <v>+CAR(B256)</v>
      </c>
      <c r="F256" s="1" t="str">
        <f t="shared" si="17"/>
        <v>ý</v>
      </c>
      <c r="G256" s="1" t="str">
        <f t="shared" si="18"/>
        <v>+LIMPIAR(B256)</v>
      </c>
    </row>
    <row r="257" spans="2:7" x14ac:dyDescent="0.25">
      <c r="B257" s="1">
        <f t="shared" si="21"/>
        <v>254</v>
      </c>
      <c r="C257" s="1" t="str">
        <f t="shared" si="15"/>
        <v>þ</v>
      </c>
      <c r="D257" s="1" t="str">
        <f t="shared" si="16"/>
        <v>+CAR(B257)</v>
      </c>
      <c r="F257" s="1" t="str">
        <f t="shared" si="17"/>
        <v>þ</v>
      </c>
      <c r="G257" s="1" t="str">
        <f t="shared" si="18"/>
        <v>+LIMPIAR(B257)</v>
      </c>
    </row>
    <row r="258" spans="2:7" x14ac:dyDescent="0.25">
      <c r="B258" s="1">
        <f t="shared" si="21"/>
        <v>255</v>
      </c>
      <c r="C258" s="1" t="str">
        <f t="shared" si="15"/>
        <v>ÿ</v>
      </c>
      <c r="D258" s="1" t="str">
        <f t="shared" si="16"/>
        <v>+CAR(B258)</v>
      </c>
      <c r="F258" s="1" t="str">
        <f t="shared" si="17"/>
        <v>ÿ</v>
      </c>
      <c r="G258" s="1" t="str">
        <f t="shared" si="18"/>
        <v>+LIMPIAR(B258)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C1:E8"/>
  <sheetViews>
    <sheetView workbookViewId="0"/>
  </sheetViews>
  <sheetFormatPr baseColWidth="10" defaultRowHeight="15" x14ac:dyDescent="0.25"/>
  <cols>
    <col min="3" max="3" width="45.5703125" customWidth="1"/>
    <col min="4" max="4" width="36.85546875" customWidth="1"/>
    <col min="5" max="5" width="20.28515625" customWidth="1"/>
    <col min="7" max="7" width="28.7109375" customWidth="1"/>
  </cols>
  <sheetData>
    <row r="1" spans="3:5" x14ac:dyDescent="0.25">
      <c r="C1" t="s">
        <v>33</v>
      </c>
      <c r="D1" t="s">
        <v>31</v>
      </c>
      <c r="E1" t="s">
        <v>32</v>
      </c>
    </row>
    <row r="4" spans="3:5" x14ac:dyDescent="0.25">
      <c r="C4" s="8" t="s">
        <v>34</v>
      </c>
      <c r="D4" s="1" t="str">
        <f>+TRIM(C4)</f>
        <v>Ejemplo Función Recortar</v>
      </c>
      <c r="E4" s="1" t="str">
        <f>+"=+RECORTAR(C4)"</f>
        <v>=+RECORTAR(C4)</v>
      </c>
    </row>
    <row r="5" spans="3:5" x14ac:dyDescent="0.25">
      <c r="C5" s="8" t="s">
        <v>35</v>
      </c>
      <c r="D5" s="1" t="str">
        <f>+TRIM(C5)</f>
        <v>Ejemplo Función Recortar</v>
      </c>
      <c r="E5" s="1" t="str">
        <f>+"=+RECORTAR(C5)"</f>
        <v>=+RECORTAR(C5)</v>
      </c>
    </row>
    <row r="6" spans="3:5" x14ac:dyDescent="0.25">
      <c r="C6" s="8" t="s">
        <v>36</v>
      </c>
      <c r="D6" s="1" t="str">
        <f>+TRIM(C6)</f>
        <v>Ejemplo Función Recortar</v>
      </c>
      <c r="E6" s="1" t="str">
        <f>+"=+RECORTAR(C6)"</f>
        <v>=+RECORTAR(C6)</v>
      </c>
    </row>
    <row r="7" spans="3:5" x14ac:dyDescent="0.25">
      <c r="C7" s="8" t="s">
        <v>37</v>
      </c>
      <c r="D7" s="1" t="str">
        <f>+TRIM(C7)</f>
        <v>Ejemplo Función Recortar</v>
      </c>
      <c r="E7" s="1" t="str">
        <f>+"=+RECORTAR(C7)"</f>
        <v>=+RECORTAR(C7)</v>
      </c>
    </row>
    <row r="8" spans="3:5" x14ac:dyDescent="0.25">
      <c r="C8" s="11" t="s">
        <v>80</v>
      </c>
      <c r="D8" s="7" t="str">
        <f>+TRIM(C8)</f>
        <v>EjemploFunción Recortar</v>
      </c>
      <c r="E8" s="1" t="str">
        <f>+"=+RECORTAR(C8)"</f>
        <v>=+RECORTAR(C8)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C1:E10"/>
  <sheetViews>
    <sheetView workbookViewId="0">
      <selection activeCell="D16" sqref="D16"/>
    </sheetView>
  </sheetViews>
  <sheetFormatPr baseColWidth="10" defaultRowHeight="15" x14ac:dyDescent="0.25"/>
  <cols>
    <col min="4" max="4" width="18.42578125" customWidth="1"/>
  </cols>
  <sheetData>
    <row r="1" spans="3:5" x14ac:dyDescent="0.25">
      <c r="D1" t="s">
        <v>39</v>
      </c>
      <c r="E1" t="s">
        <v>38</v>
      </c>
    </row>
    <row r="2" spans="3:5" x14ac:dyDescent="0.25">
      <c r="D2" t="s">
        <v>40</v>
      </c>
      <c r="E2" t="s">
        <v>43</v>
      </c>
    </row>
    <row r="3" spans="3:5" x14ac:dyDescent="0.25">
      <c r="D3" t="s">
        <v>41</v>
      </c>
      <c r="E3" t="s">
        <v>44</v>
      </c>
    </row>
    <row r="4" spans="3:5" x14ac:dyDescent="0.25">
      <c r="C4" t="s">
        <v>46</v>
      </c>
      <c r="D4" t="s">
        <v>42</v>
      </c>
      <c r="E4" t="s">
        <v>45</v>
      </c>
    </row>
    <row r="7" spans="3:5" x14ac:dyDescent="0.25">
      <c r="D7" s="1" t="str">
        <f>+"=+LARGO(E1)"</f>
        <v>=+LARGO(E1)</v>
      </c>
      <c r="E7" s="1">
        <f>+LEN(E1)</f>
        <v>56</v>
      </c>
    </row>
    <row r="8" spans="3:5" x14ac:dyDescent="0.25">
      <c r="D8" s="1" t="str">
        <f>+"=+DERECHA(E1,6)"</f>
        <v>=+DERECHA(E1,6)</v>
      </c>
      <c r="E8" s="1" t="str">
        <f>+RIGHT(E1,6)</f>
        <v>texto.</v>
      </c>
    </row>
    <row r="9" spans="3:5" x14ac:dyDescent="0.25">
      <c r="D9" s="1" t="str">
        <f>+"=+IZQUIERDA(E1,8)"</f>
        <v>=+IZQUIERDA(E1,8)</v>
      </c>
      <c r="E9" s="1" t="str">
        <f>+LEFT(E1,8)</f>
        <v>Devuelve</v>
      </c>
    </row>
    <row r="10" spans="3:5" x14ac:dyDescent="0.25">
      <c r="D10" s="1" t="str">
        <f>+"=+MED(E1,10,10)"</f>
        <v>=+MED(E1,10,10)</v>
      </c>
      <c r="E10" s="1" t="str">
        <f>+MID(E1,10,10)</f>
        <v xml:space="preserve">el número 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D1:F12"/>
  <sheetViews>
    <sheetView workbookViewId="0">
      <selection activeCell="A16" sqref="A16"/>
    </sheetView>
  </sheetViews>
  <sheetFormatPr baseColWidth="10" defaultRowHeight="15" x14ac:dyDescent="0.25"/>
  <cols>
    <col min="4" max="4" width="31" customWidth="1"/>
    <col min="5" max="5" width="16.5703125" customWidth="1"/>
  </cols>
  <sheetData>
    <row r="1" spans="4:6" x14ac:dyDescent="0.25">
      <c r="E1" t="s">
        <v>47</v>
      </c>
      <c r="F1" t="s">
        <v>48</v>
      </c>
    </row>
    <row r="3" spans="4:6" x14ac:dyDescent="0.25">
      <c r="D3" t="str">
        <f>+"=+SUSTITUIR(F1,""texto"",""TEXTO"")"</f>
        <v>=+SUSTITUIR(F1,"texto","TEXTO")</v>
      </c>
      <c r="E3" t="str">
        <f>+SUBSTITUTE(F1,"texto","TEXTO")</f>
        <v>Reemplaza el TEXTO existente con TEXTO nuevo en una cadena.</v>
      </c>
    </row>
    <row r="10" spans="4:6" x14ac:dyDescent="0.25">
      <c r="E10" t="s">
        <v>50</v>
      </c>
      <c r="F10" t="s">
        <v>49</v>
      </c>
    </row>
    <row r="12" spans="4:6" x14ac:dyDescent="0.25">
      <c r="D12" t="str">
        <f>+"=+REEMPLAZAR(F2,1,9,""Cambia"")"</f>
        <v>=+REEMPLAZAR(F2,1,9,"Cambia")</v>
      </c>
      <c r="E12" t="str">
        <f>+REPLACE(F10,1,9,"Cambia")</f>
        <v>Cambia parte de una cadena de texto por otra.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E17"/>
  <sheetViews>
    <sheetView workbookViewId="0">
      <selection activeCell="E13" sqref="E13"/>
    </sheetView>
  </sheetViews>
  <sheetFormatPr baseColWidth="10" defaultRowHeight="15" x14ac:dyDescent="0.25"/>
  <cols>
    <col min="2" max="2" width="28.5703125" customWidth="1"/>
    <col min="3" max="4" width="20.140625" customWidth="1"/>
  </cols>
  <sheetData>
    <row r="1" spans="2:5" x14ac:dyDescent="0.25">
      <c r="D1" t="s">
        <v>51</v>
      </c>
      <c r="E1" t="s">
        <v>53</v>
      </c>
    </row>
    <row r="2" spans="2:5" x14ac:dyDescent="0.25">
      <c r="D2" t="s">
        <v>52</v>
      </c>
      <c r="E2" t="s">
        <v>54</v>
      </c>
    </row>
    <row r="3" spans="2:5" x14ac:dyDescent="0.25">
      <c r="D3" t="s">
        <v>55</v>
      </c>
      <c r="E3" t="s">
        <v>56</v>
      </c>
    </row>
    <row r="5" spans="2:5" x14ac:dyDescent="0.25">
      <c r="B5" s="1" t="str">
        <f>+"=+REPETIR(C6,2)"</f>
        <v>=+REPETIR(C6,2)</v>
      </c>
      <c r="C5" s="1" t="str">
        <f>+"=+TEXTO(D6,""$0.00"")"</f>
        <v>=+TEXTO(D6,"$0.00")</v>
      </c>
      <c r="D5" s="1" t="str">
        <f>+"=+VALOR(E6)"</f>
        <v>=+VALOR(E6)</v>
      </c>
      <c r="E5" s="1"/>
    </row>
    <row r="6" spans="2:5" x14ac:dyDescent="0.25">
      <c r="B6" s="1" t="str">
        <f>+REPT(C6,2)</f>
        <v>$1.20$1.20</v>
      </c>
      <c r="C6" s="1" t="str">
        <f>+TEXT(D6,"$0.00")</f>
        <v>$1.20</v>
      </c>
      <c r="D6" s="1">
        <f>+VALUE(E6)</f>
        <v>1.2</v>
      </c>
      <c r="E6" s="9" t="str">
        <f>+"1.2"</f>
        <v>1.2</v>
      </c>
    </row>
    <row r="11" spans="2:5" x14ac:dyDescent="0.25">
      <c r="D11" t="s">
        <v>187</v>
      </c>
      <c r="E11" t="s">
        <v>190</v>
      </c>
    </row>
    <row r="12" spans="2:5" x14ac:dyDescent="0.25">
      <c r="D12" t="s">
        <v>188</v>
      </c>
      <c r="E12" t="s">
        <v>189</v>
      </c>
    </row>
    <row r="13" spans="2:5" x14ac:dyDescent="0.25">
      <c r="D13" t="s">
        <v>191</v>
      </c>
      <c r="E13" t="s">
        <v>192</v>
      </c>
    </row>
    <row r="16" spans="2:5" x14ac:dyDescent="0.25">
      <c r="B16" t="str">
        <f>+"=+CONCATENAR(D12,"": "",E12)"</f>
        <v>=+CONCATENAR(D12,": ",E12)</v>
      </c>
      <c r="C16" t="str">
        <f>+CONCATENATE(D11,": ",E11)</f>
        <v>CONCATENAR: Une varios elementos de texto en uno solo.</v>
      </c>
    </row>
    <row r="17" spans="2:3" x14ac:dyDescent="0.25">
      <c r="B17" t="str">
        <f>+"=+ENCONTRAR("":"",C16)"</f>
        <v>=+ENCONTRAR(":",C16)</v>
      </c>
      <c r="C17">
        <f>+FIND(":",C16)</f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D1" sqref="D1"/>
    </sheetView>
  </sheetViews>
  <sheetFormatPr baseColWidth="10" defaultRowHeight="15" x14ac:dyDescent="0.25"/>
  <cols>
    <col min="11" max="11" width="17.85546875" customWidth="1"/>
  </cols>
  <sheetData>
    <row r="1" spans="1:14" x14ac:dyDescent="0.25">
      <c r="A1" t="s">
        <v>193</v>
      </c>
      <c r="B1" t="s">
        <v>194</v>
      </c>
      <c r="D1" t="s">
        <v>195</v>
      </c>
      <c r="E1" t="s">
        <v>196</v>
      </c>
      <c r="H1" t="s">
        <v>202</v>
      </c>
      <c r="I1" t="s">
        <v>203</v>
      </c>
      <c r="K1" t="s">
        <v>204</v>
      </c>
    </row>
    <row r="2" spans="1:14" x14ac:dyDescent="0.25">
      <c r="A2">
        <v>0.30525049999999998</v>
      </c>
      <c r="B2">
        <v>0.70037879999999997</v>
      </c>
      <c r="D2">
        <f>+_xlfn.RANK.EQ(A2,$A$2:$A$25,0)</f>
        <v>6</v>
      </c>
      <c r="E2">
        <f>+_xlfn.RANK.EQ(B2,$B$2:$B$25,0)</f>
        <v>4</v>
      </c>
      <c r="H2" s="18" t="s">
        <v>197</v>
      </c>
      <c r="I2" s="18">
        <f>+COUNTIF($H$2:$H$6,"&lt;="&amp;H2)</f>
        <v>3</v>
      </c>
      <c r="J2" s="18"/>
      <c r="K2" s="18" t="str">
        <f>+INDEX($H$2:$H$6,MATCH(ROW(A1),$I$2:$I$6,0))</f>
        <v>AAA</v>
      </c>
    </row>
    <row r="3" spans="1:14" x14ac:dyDescent="0.25">
      <c r="A3">
        <v>-0.79720809999999998</v>
      </c>
      <c r="B3">
        <v>-0.73450930000000003</v>
      </c>
      <c r="D3">
        <f t="shared" ref="D3:D25" si="0">+_xlfn.RANK.EQ(A3,$A$2:$A$25,0)</f>
        <v>21</v>
      </c>
      <c r="E3">
        <f t="shared" ref="E3:E25" si="1">+_xlfn.RANK.EQ(B3,$B$2:$B$25,0)</f>
        <v>19</v>
      </c>
      <c r="H3" s="18" t="s">
        <v>198</v>
      </c>
      <c r="I3" s="18">
        <f t="shared" ref="I3:I6" si="2">+COUNTIF($H$2:$H$6,"&lt;="&amp;H3)</f>
        <v>1</v>
      </c>
      <c r="J3" s="18"/>
      <c r="K3" s="18" t="str">
        <f t="shared" ref="K3:K6" si="3">+INDEX($H$2:$H$6,MATCH(ROW(A2),$I$2:$I$6,0))</f>
        <v>Miguel</v>
      </c>
    </row>
    <row r="4" spans="1:14" x14ac:dyDescent="0.25">
      <c r="A4">
        <v>0.17331759999999999</v>
      </c>
      <c r="B4">
        <v>0.32488299999999998</v>
      </c>
      <c r="D4">
        <f t="shared" si="0"/>
        <v>9</v>
      </c>
      <c r="E4">
        <f t="shared" si="1"/>
        <v>8</v>
      </c>
      <c r="H4" s="18" t="s">
        <v>200</v>
      </c>
      <c r="I4" s="18">
        <f t="shared" si="2"/>
        <v>4</v>
      </c>
      <c r="J4" s="18"/>
      <c r="K4" s="18" t="str">
        <f t="shared" si="3"/>
        <v>Pepe</v>
      </c>
    </row>
    <row r="5" spans="1:14" x14ac:dyDescent="0.25">
      <c r="A5">
        <v>-2.22014E-2</v>
      </c>
      <c r="B5">
        <v>0.42131550000000001</v>
      </c>
      <c r="D5">
        <f t="shared" si="0"/>
        <v>12</v>
      </c>
      <c r="E5">
        <f t="shared" si="1"/>
        <v>6</v>
      </c>
      <c r="H5" s="18" t="s">
        <v>201</v>
      </c>
      <c r="I5" s="18">
        <f t="shared" si="2"/>
        <v>5</v>
      </c>
      <c r="J5" s="18"/>
      <c r="K5" s="18" t="str">
        <f t="shared" si="3"/>
        <v>Raul</v>
      </c>
    </row>
    <row r="6" spans="1:14" x14ac:dyDescent="0.25">
      <c r="A6">
        <v>-6.1704000000000004E-3</v>
      </c>
      <c r="B6">
        <v>-4.65046E-2</v>
      </c>
      <c r="D6">
        <f t="shared" si="0"/>
        <v>11</v>
      </c>
      <c r="E6">
        <f t="shared" si="1"/>
        <v>11</v>
      </c>
      <c r="H6" s="18" t="s">
        <v>199</v>
      </c>
      <c r="I6" s="18">
        <f t="shared" si="2"/>
        <v>2</v>
      </c>
      <c r="J6" s="18"/>
      <c r="K6" s="18" t="str">
        <f t="shared" si="3"/>
        <v>Saul</v>
      </c>
    </row>
    <row r="7" spans="1:14" x14ac:dyDescent="0.25">
      <c r="A7">
        <v>8.73366E-2</v>
      </c>
      <c r="B7">
        <v>-0.22489290000000001</v>
      </c>
      <c r="D7">
        <f t="shared" si="0"/>
        <v>10</v>
      </c>
      <c r="E7">
        <f t="shared" si="1"/>
        <v>13</v>
      </c>
    </row>
    <row r="8" spans="1:14" x14ac:dyDescent="0.25">
      <c r="A8">
        <v>-0.65594520000000001</v>
      </c>
      <c r="B8">
        <v>-0.77118070000000005</v>
      </c>
      <c r="D8">
        <f t="shared" si="0"/>
        <v>20</v>
      </c>
      <c r="E8">
        <f t="shared" si="1"/>
        <v>21</v>
      </c>
    </row>
    <row r="9" spans="1:14" x14ac:dyDescent="0.25">
      <c r="A9">
        <v>-0.43621199999999999</v>
      </c>
      <c r="B9">
        <v>-0.52469849999999996</v>
      </c>
      <c r="D9">
        <f t="shared" si="0"/>
        <v>16</v>
      </c>
      <c r="E9">
        <f t="shared" si="1"/>
        <v>18</v>
      </c>
    </row>
    <row r="10" spans="1:14" x14ac:dyDescent="0.25">
      <c r="A10">
        <v>0.81846649999999999</v>
      </c>
      <c r="B10">
        <v>0.30146319999999999</v>
      </c>
      <c r="D10">
        <f t="shared" si="0"/>
        <v>4</v>
      </c>
      <c r="E10">
        <f t="shared" si="1"/>
        <v>9</v>
      </c>
    </row>
    <row r="11" spans="1:14" x14ac:dyDescent="0.25">
      <c r="A11">
        <v>-0.54503990000000002</v>
      </c>
      <c r="B11">
        <v>-0.8480337</v>
      </c>
      <c r="D11">
        <f t="shared" si="0"/>
        <v>18</v>
      </c>
      <c r="E11">
        <f t="shared" si="1"/>
        <v>22</v>
      </c>
    </row>
    <row r="12" spans="1:14" x14ac:dyDescent="0.25">
      <c r="A12">
        <v>0.25951659999999999</v>
      </c>
      <c r="B12">
        <v>0.473217</v>
      </c>
      <c r="D12">
        <f t="shared" si="0"/>
        <v>7</v>
      </c>
      <c r="E12">
        <f t="shared" si="1"/>
        <v>5</v>
      </c>
    </row>
    <row r="13" spans="1:14" x14ac:dyDescent="0.25">
      <c r="A13">
        <v>0.20962910000000001</v>
      </c>
      <c r="B13">
        <v>8.3707799999999999E-2</v>
      </c>
      <c r="D13">
        <f t="shared" si="0"/>
        <v>8</v>
      </c>
      <c r="E13">
        <f t="shared" si="1"/>
        <v>10</v>
      </c>
      <c r="H13" t="s">
        <v>205</v>
      </c>
    </row>
    <row r="14" spans="1:14" ht="15" customHeight="1" x14ac:dyDescent="0.25">
      <c r="A14">
        <v>-0.63167479999999998</v>
      </c>
      <c r="B14">
        <v>-0.50929400000000002</v>
      </c>
      <c r="D14">
        <f t="shared" si="0"/>
        <v>19</v>
      </c>
      <c r="E14">
        <f t="shared" si="1"/>
        <v>17</v>
      </c>
      <c r="H14" s="20" t="s">
        <v>206</v>
      </c>
      <c r="I14" s="20"/>
      <c r="J14" s="20"/>
      <c r="K14" s="20"/>
      <c r="L14" s="20"/>
      <c r="M14" s="20"/>
      <c r="N14" s="20"/>
    </row>
    <row r="15" spans="1:14" x14ac:dyDescent="0.25">
      <c r="A15">
        <v>0.4729044</v>
      </c>
      <c r="B15">
        <v>0.3619328</v>
      </c>
      <c r="D15">
        <f t="shared" si="0"/>
        <v>5</v>
      </c>
      <c r="E15">
        <f t="shared" si="1"/>
        <v>7</v>
      </c>
      <c r="H15" s="20"/>
      <c r="I15" s="20"/>
      <c r="J15" s="20"/>
      <c r="K15" s="20"/>
      <c r="L15" s="20"/>
      <c r="M15" s="20"/>
      <c r="N15" s="20"/>
    </row>
    <row r="16" spans="1:14" x14ac:dyDescent="0.25">
      <c r="A16">
        <v>-0.81224759999999996</v>
      </c>
      <c r="B16">
        <v>-0.38570929999999998</v>
      </c>
      <c r="D16">
        <f t="shared" si="0"/>
        <v>22</v>
      </c>
      <c r="E16">
        <f t="shared" si="1"/>
        <v>15</v>
      </c>
      <c r="H16" s="20"/>
      <c r="I16" s="20"/>
      <c r="J16" s="20"/>
      <c r="K16" s="20"/>
      <c r="L16" s="20"/>
      <c r="M16" s="20"/>
      <c r="N16" s="20"/>
    </row>
    <row r="17" spans="1:14" x14ac:dyDescent="0.25">
      <c r="A17">
        <v>-0.52956250000000005</v>
      </c>
      <c r="B17">
        <v>-0.73839549999999998</v>
      </c>
      <c r="D17">
        <f t="shared" si="0"/>
        <v>17</v>
      </c>
      <c r="E17">
        <f t="shared" si="1"/>
        <v>20</v>
      </c>
      <c r="H17" s="19"/>
      <c r="I17" s="19"/>
      <c r="J17" s="19"/>
      <c r="K17" s="19"/>
      <c r="L17" s="19"/>
      <c r="M17" s="19"/>
      <c r="N17" s="19"/>
    </row>
    <row r="18" spans="1:14" x14ac:dyDescent="0.25">
      <c r="A18">
        <v>-0.30001480000000003</v>
      </c>
      <c r="B18">
        <v>-0.41981469999999999</v>
      </c>
      <c r="D18">
        <f t="shared" si="0"/>
        <v>14</v>
      </c>
      <c r="E18">
        <f t="shared" si="1"/>
        <v>16</v>
      </c>
    </row>
    <row r="19" spans="1:14" x14ac:dyDescent="0.25">
      <c r="A19">
        <v>1.42222</v>
      </c>
      <c r="B19">
        <v>1.381964</v>
      </c>
      <c r="D19">
        <f t="shared" si="0"/>
        <v>3</v>
      </c>
      <c r="E19">
        <f t="shared" si="1"/>
        <v>3</v>
      </c>
    </row>
    <row r="20" spans="1:14" x14ac:dyDescent="0.25">
      <c r="A20">
        <v>2.0318309999999999</v>
      </c>
      <c r="B20">
        <v>2.2796609999999999</v>
      </c>
      <c r="D20">
        <f t="shared" si="0"/>
        <v>1</v>
      </c>
      <c r="E20">
        <f t="shared" si="1"/>
        <v>1</v>
      </c>
    </row>
    <row r="21" spans="1:14" x14ac:dyDescent="0.25">
      <c r="A21">
        <v>-1.457654</v>
      </c>
      <c r="B21">
        <v>-1.3612759999999999</v>
      </c>
      <c r="D21">
        <f t="shared" si="0"/>
        <v>24</v>
      </c>
      <c r="E21">
        <f t="shared" si="1"/>
        <v>24</v>
      </c>
    </row>
    <row r="22" spans="1:14" x14ac:dyDescent="0.25">
      <c r="A22">
        <v>-0.36374689999999998</v>
      </c>
      <c r="B22">
        <v>-0.1033176</v>
      </c>
      <c r="D22">
        <f t="shared" si="0"/>
        <v>15</v>
      </c>
      <c r="E22">
        <f t="shared" si="1"/>
        <v>12</v>
      </c>
    </row>
    <row r="23" spans="1:14" x14ac:dyDescent="0.25">
      <c r="A23">
        <v>1.8666609999999999</v>
      </c>
      <c r="B23">
        <v>1.661149</v>
      </c>
      <c r="D23">
        <f t="shared" si="0"/>
        <v>2</v>
      </c>
      <c r="E23">
        <f t="shared" si="1"/>
        <v>2</v>
      </c>
    </row>
    <row r="24" spans="1:14" x14ac:dyDescent="0.25">
      <c r="A24">
        <v>-0.1648375</v>
      </c>
      <c r="B24">
        <v>-0.35153869999999998</v>
      </c>
      <c r="D24">
        <f t="shared" si="0"/>
        <v>13</v>
      </c>
      <c r="E24">
        <f t="shared" si="1"/>
        <v>14</v>
      </c>
    </row>
    <row r="25" spans="1:14" x14ac:dyDescent="0.25">
      <c r="A25">
        <v>-0.92461780000000005</v>
      </c>
      <c r="B25">
        <v>-0.97050610000000004</v>
      </c>
      <c r="D25">
        <f t="shared" si="0"/>
        <v>23</v>
      </c>
      <c r="E25">
        <f t="shared" si="1"/>
        <v>23</v>
      </c>
    </row>
  </sheetData>
  <mergeCells count="1">
    <mergeCell ref="H14:N16"/>
  </mergeCell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D7"/>
  <sheetViews>
    <sheetView workbookViewId="0">
      <selection activeCell="F19" sqref="F19"/>
    </sheetView>
  </sheetViews>
  <sheetFormatPr baseColWidth="10" defaultRowHeight="15" x14ac:dyDescent="0.25"/>
  <cols>
    <col min="2" max="2" width="20.140625" customWidth="1"/>
    <col min="4" max="4" width="24.5703125" customWidth="1"/>
  </cols>
  <sheetData>
    <row r="1" spans="1:4" x14ac:dyDescent="0.25">
      <c r="A1" t="s">
        <v>186</v>
      </c>
    </row>
    <row r="2" spans="1:4" x14ac:dyDescent="0.25">
      <c r="A2" t="s">
        <v>185</v>
      </c>
    </row>
    <row r="3" spans="1:4" x14ac:dyDescent="0.25">
      <c r="A3" t="s">
        <v>184</v>
      </c>
      <c r="D3" t="s">
        <v>183</v>
      </c>
    </row>
    <row r="4" spans="1:4" x14ac:dyDescent="0.25">
      <c r="A4" t="s">
        <v>182</v>
      </c>
      <c r="D4" t="s">
        <v>181</v>
      </c>
    </row>
    <row r="5" spans="1:4" x14ac:dyDescent="0.25">
      <c r="A5" t="s">
        <v>179</v>
      </c>
    </row>
    <row r="6" spans="1:4" x14ac:dyDescent="0.25">
      <c r="A6" t="s">
        <v>180</v>
      </c>
    </row>
    <row r="7" spans="1:4" x14ac:dyDescent="0.25">
      <c r="A7" t="s">
        <v>179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N40"/>
  <sheetViews>
    <sheetView workbookViewId="0">
      <selection activeCell="L2" sqref="L2"/>
    </sheetView>
  </sheetViews>
  <sheetFormatPr baseColWidth="10" defaultRowHeight="15" x14ac:dyDescent="0.25"/>
  <cols>
    <col min="1" max="1" width="62.42578125" customWidth="1"/>
    <col min="2" max="2" width="32.42578125" style="14" hidden="1" customWidth="1"/>
    <col min="3" max="3" width="25.5703125" hidden="1" customWidth="1"/>
    <col min="4" max="4" width="16" hidden="1" customWidth="1"/>
    <col min="5" max="6" width="11.42578125" hidden="1" customWidth="1"/>
    <col min="7" max="7" width="19.140625" style="14" hidden="1" customWidth="1"/>
    <col min="8" max="10" width="11.42578125" hidden="1" customWidth="1"/>
    <col min="11" max="11" width="11.42578125" style="6" hidden="1" customWidth="1"/>
    <col min="12" max="12" width="19" customWidth="1"/>
    <col min="13" max="13" width="11.85546875" bestFit="1" customWidth="1"/>
    <col min="14" max="14" width="17.5703125" customWidth="1"/>
  </cols>
  <sheetData>
    <row r="1" spans="1:14" x14ac:dyDescent="0.25">
      <c r="A1" s="12" t="s">
        <v>81</v>
      </c>
      <c r="B1" s="15" t="s">
        <v>81</v>
      </c>
    </row>
    <row r="2" spans="1:14" x14ac:dyDescent="0.25">
      <c r="A2" s="13" t="s">
        <v>82</v>
      </c>
      <c r="B2" s="16" t="s">
        <v>120</v>
      </c>
      <c r="C2" t="s">
        <v>121</v>
      </c>
      <c r="D2" t="s">
        <v>122</v>
      </c>
      <c r="E2" t="s">
        <v>123</v>
      </c>
      <c r="G2" s="14" t="str">
        <f>+TRIM(B2)</f>
        <v>4 de agosto</v>
      </c>
      <c r="I2">
        <v>4</v>
      </c>
      <c r="J2" t="str">
        <f>+I2&amp;"/08/2016"</f>
        <v>4/08/2016</v>
      </c>
      <c r="K2" s="6">
        <f>+VALUE(J2)</f>
        <v>42586</v>
      </c>
      <c r="L2" t="str">
        <f ca="1">+IF(K2&gt;TODAY(),"todavía no se jugó", IF(VALUE(MID(D2,2,2))&gt;HOUR(NOW()),"se va a jugar hoy",IF(VALUE(MID(D2,2,2))+2&gt;HOUR(NOW()),"se esta jugando","ya se jugó")))</f>
        <v>se va a jugar hoy</v>
      </c>
      <c r="N2" s="17"/>
    </row>
    <row r="3" spans="1:14" x14ac:dyDescent="0.25">
      <c r="A3" s="13" t="s">
        <v>83</v>
      </c>
      <c r="B3" s="16" t="s">
        <v>120</v>
      </c>
      <c r="C3" t="s">
        <v>124</v>
      </c>
      <c r="D3" t="s">
        <v>125</v>
      </c>
      <c r="E3" t="s">
        <v>123</v>
      </c>
      <c r="G3" s="14" t="str">
        <f t="shared" ref="G3:G40" si="0">+TRIM(B3)</f>
        <v>4 de agosto</v>
      </c>
      <c r="I3">
        <v>4</v>
      </c>
      <c r="J3" t="str">
        <f t="shared" ref="J3:J40" si="1">+I3&amp;"/08/2016"</f>
        <v>4/08/2016</v>
      </c>
      <c r="K3" s="6">
        <f t="shared" ref="K3:K40" si="2">+VALUE(J3)</f>
        <v>42586</v>
      </c>
      <c r="L3" t="str">
        <f t="shared" ref="L3:L7" ca="1" si="3">+IF(K3&gt;TODAY(),"todavía no se jugó", IF(VALUE(MID(D3,2,2))&gt;HOUR(NOW()),"se va a jugar hoy",IF(VALUE(MID(D3,2,2))+2&gt;HOUR(NOW()),"se esta jugando","ya se jugó")))</f>
        <v>se va a jugar hoy</v>
      </c>
      <c r="N3" s="17"/>
    </row>
    <row r="4" spans="1:14" x14ac:dyDescent="0.25">
      <c r="A4" s="13" t="s">
        <v>84</v>
      </c>
      <c r="B4" s="16" t="s">
        <v>126</v>
      </c>
      <c r="C4" t="s">
        <v>127</v>
      </c>
      <c r="D4" t="s">
        <v>128</v>
      </c>
      <c r="E4" t="s">
        <v>123</v>
      </c>
      <c r="G4" s="14" t="str">
        <f t="shared" si="0"/>
        <v>7 de agosto</v>
      </c>
      <c r="I4">
        <v>7</v>
      </c>
      <c r="J4" t="str">
        <f t="shared" si="1"/>
        <v>7/08/2016</v>
      </c>
      <c r="K4" s="6">
        <f t="shared" si="2"/>
        <v>42589</v>
      </c>
      <c r="L4" t="str">
        <f t="shared" ca="1" si="3"/>
        <v>se va a jugar hoy</v>
      </c>
    </row>
    <row r="5" spans="1:14" x14ac:dyDescent="0.25">
      <c r="A5" s="13" t="s">
        <v>85</v>
      </c>
      <c r="B5" s="16" t="s">
        <v>126</v>
      </c>
      <c r="C5" t="s">
        <v>129</v>
      </c>
      <c r="D5" t="s">
        <v>130</v>
      </c>
      <c r="E5" t="s">
        <v>123</v>
      </c>
      <c r="G5" s="14" t="str">
        <f t="shared" si="0"/>
        <v>7 de agosto</v>
      </c>
      <c r="I5">
        <v>7</v>
      </c>
      <c r="J5" t="str">
        <f t="shared" si="1"/>
        <v>7/08/2016</v>
      </c>
      <c r="K5" s="6">
        <f t="shared" si="2"/>
        <v>42589</v>
      </c>
      <c r="L5" t="str">
        <f t="shared" ca="1" si="3"/>
        <v>se va a jugar hoy</v>
      </c>
    </row>
    <row r="6" spans="1:14" x14ac:dyDescent="0.25">
      <c r="A6" s="13" t="s">
        <v>86</v>
      </c>
      <c r="B6" s="16" t="s">
        <v>131</v>
      </c>
      <c r="C6" t="s">
        <v>132</v>
      </c>
      <c r="D6" t="s">
        <v>130</v>
      </c>
      <c r="E6" t="s">
        <v>133</v>
      </c>
      <c r="G6" s="14" t="str">
        <f t="shared" si="0"/>
        <v>10 de agosto</v>
      </c>
      <c r="I6">
        <v>10</v>
      </c>
      <c r="J6" t="str">
        <f t="shared" si="1"/>
        <v>10/08/2016</v>
      </c>
      <c r="K6" s="6">
        <f t="shared" si="2"/>
        <v>42592</v>
      </c>
      <c r="L6" t="str">
        <f t="shared" ca="1" si="3"/>
        <v>se va a jugar hoy</v>
      </c>
    </row>
    <row r="7" spans="1:14" x14ac:dyDescent="0.25">
      <c r="A7" s="13" t="s">
        <v>87</v>
      </c>
      <c r="B7" s="16" t="s">
        <v>131</v>
      </c>
      <c r="C7" t="s">
        <v>134</v>
      </c>
      <c r="D7" t="s">
        <v>130</v>
      </c>
      <c r="E7" t="s">
        <v>135</v>
      </c>
      <c r="G7" s="14" t="str">
        <f t="shared" si="0"/>
        <v>10 de agosto</v>
      </c>
      <c r="I7">
        <v>10</v>
      </c>
      <c r="J7" t="str">
        <f t="shared" si="1"/>
        <v>10/08/2016</v>
      </c>
      <c r="K7" s="6">
        <f t="shared" si="2"/>
        <v>42592</v>
      </c>
      <c r="L7" t="str">
        <f t="shared" ca="1" si="3"/>
        <v>se va a jugar hoy</v>
      </c>
    </row>
    <row r="8" spans="1:14" x14ac:dyDescent="0.25">
      <c r="A8" s="12" t="s">
        <v>88</v>
      </c>
      <c r="B8" s="15" t="s">
        <v>88</v>
      </c>
      <c r="G8" s="14" t="str">
        <f t="shared" si="0"/>
        <v>Grupo B</v>
      </c>
    </row>
    <row r="9" spans="1:14" x14ac:dyDescent="0.25">
      <c r="A9" s="13" t="s">
        <v>89</v>
      </c>
      <c r="B9" s="16" t="s">
        <v>120</v>
      </c>
      <c r="C9" t="s">
        <v>136</v>
      </c>
      <c r="D9" t="s">
        <v>128</v>
      </c>
      <c r="E9" t="s">
        <v>137</v>
      </c>
      <c r="G9" s="14" t="str">
        <f t="shared" si="0"/>
        <v>4 de agosto</v>
      </c>
      <c r="I9">
        <v>4</v>
      </c>
      <c r="J9" t="str">
        <f t="shared" si="1"/>
        <v>4/08/2016</v>
      </c>
      <c r="K9" s="6">
        <f t="shared" si="2"/>
        <v>42586</v>
      </c>
      <c r="L9" t="str">
        <f t="shared" ref="L9:L14" ca="1" si="4">+IF(K9&gt;TODAY(),"todavía no se jugó", IF(VALUE(MID(D9,2,2))&gt;HOUR(NOW()),"se va a jugar hoy",IF(VALUE(MID(D9,2,2))+2&gt;HOUR(NOW()),"se esta jugando","ya se jugó")))</f>
        <v>se va a jugar hoy</v>
      </c>
    </row>
    <row r="10" spans="1:14" x14ac:dyDescent="0.25">
      <c r="A10" s="13" t="s">
        <v>90</v>
      </c>
      <c r="B10" s="16" t="s">
        <v>120</v>
      </c>
      <c r="C10" t="s">
        <v>138</v>
      </c>
      <c r="D10" t="s">
        <v>130</v>
      </c>
      <c r="E10" t="s">
        <v>137</v>
      </c>
      <c r="G10" s="14" t="str">
        <f t="shared" si="0"/>
        <v>4 de agosto</v>
      </c>
      <c r="I10">
        <v>4</v>
      </c>
      <c r="J10" t="str">
        <f t="shared" si="1"/>
        <v>4/08/2016</v>
      </c>
      <c r="K10" s="6">
        <f t="shared" si="2"/>
        <v>42586</v>
      </c>
      <c r="L10" t="str">
        <f t="shared" ca="1" si="4"/>
        <v>se va a jugar hoy</v>
      </c>
    </row>
    <row r="11" spans="1:14" x14ac:dyDescent="0.25">
      <c r="A11" s="13" t="s">
        <v>91</v>
      </c>
      <c r="B11" s="16" t="s">
        <v>126</v>
      </c>
      <c r="C11" t="s">
        <v>139</v>
      </c>
      <c r="D11" t="s">
        <v>128</v>
      </c>
      <c r="E11" t="s">
        <v>137</v>
      </c>
      <c r="G11" s="14" t="str">
        <f t="shared" si="0"/>
        <v>7 de agosto</v>
      </c>
      <c r="I11">
        <v>7</v>
      </c>
      <c r="J11" t="str">
        <f t="shared" si="1"/>
        <v>7/08/2016</v>
      </c>
      <c r="K11" s="6">
        <f t="shared" si="2"/>
        <v>42589</v>
      </c>
      <c r="L11" t="str">
        <f t="shared" ca="1" si="4"/>
        <v>se va a jugar hoy</v>
      </c>
    </row>
    <row r="12" spans="1:14" x14ac:dyDescent="0.25">
      <c r="A12" s="13" t="s">
        <v>92</v>
      </c>
      <c r="B12" s="16" t="s">
        <v>126</v>
      </c>
      <c r="C12" t="s">
        <v>140</v>
      </c>
      <c r="D12" t="s">
        <v>130</v>
      </c>
      <c r="E12" t="s">
        <v>137</v>
      </c>
      <c r="G12" s="14" t="str">
        <f t="shared" si="0"/>
        <v>7 de agosto</v>
      </c>
      <c r="I12">
        <v>7</v>
      </c>
      <c r="J12" t="str">
        <f t="shared" si="1"/>
        <v>7/08/2016</v>
      </c>
      <c r="K12" s="6">
        <f t="shared" si="2"/>
        <v>42589</v>
      </c>
      <c r="L12" t="str">
        <f t="shared" ca="1" si="4"/>
        <v>se va a jugar hoy</v>
      </c>
    </row>
    <row r="13" spans="1:14" x14ac:dyDescent="0.25">
      <c r="A13" s="13" t="s">
        <v>93</v>
      </c>
      <c r="B13" s="16" t="s">
        <v>131</v>
      </c>
      <c r="C13" t="s">
        <v>141</v>
      </c>
      <c r="D13" t="s">
        <v>128</v>
      </c>
      <c r="E13" t="s">
        <v>133</v>
      </c>
      <c r="G13" s="14" t="str">
        <f t="shared" si="0"/>
        <v>10 de agosto</v>
      </c>
      <c r="I13">
        <v>10</v>
      </c>
      <c r="J13" t="str">
        <f t="shared" si="1"/>
        <v>10/08/2016</v>
      </c>
      <c r="K13" s="6">
        <f t="shared" si="2"/>
        <v>42592</v>
      </c>
      <c r="L13" t="str">
        <f t="shared" ca="1" si="4"/>
        <v>se va a jugar hoy</v>
      </c>
    </row>
    <row r="14" spans="1:14" x14ac:dyDescent="0.25">
      <c r="A14" s="13" t="s">
        <v>94</v>
      </c>
      <c r="B14" s="16" t="s">
        <v>131</v>
      </c>
      <c r="C14" t="s">
        <v>142</v>
      </c>
      <c r="D14" t="s">
        <v>128</v>
      </c>
      <c r="E14" t="s">
        <v>135</v>
      </c>
      <c r="G14" s="14" t="str">
        <f t="shared" si="0"/>
        <v>10 de agosto</v>
      </c>
      <c r="I14">
        <v>10</v>
      </c>
      <c r="J14" t="str">
        <f t="shared" si="1"/>
        <v>10/08/2016</v>
      </c>
      <c r="K14" s="6">
        <f t="shared" si="2"/>
        <v>42592</v>
      </c>
      <c r="L14" t="str">
        <f t="shared" ca="1" si="4"/>
        <v>se va a jugar hoy</v>
      </c>
    </row>
    <row r="15" spans="1:14" x14ac:dyDescent="0.25">
      <c r="A15" s="12" t="s">
        <v>95</v>
      </c>
      <c r="B15" s="15" t="s">
        <v>95</v>
      </c>
      <c r="G15" s="14" t="str">
        <f t="shared" si="0"/>
        <v>Grupo C</v>
      </c>
    </row>
    <row r="16" spans="1:14" x14ac:dyDescent="0.25">
      <c r="A16" s="13" t="s">
        <v>96</v>
      </c>
      <c r="B16" s="16" t="s">
        <v>120</v>
      </c>
      <c r="C16" t="s">
        <v>143</v>
      </c>
      <c r="D16" t="s">
        <v>144</v>
      </c>
      <c r="E16" t="s">
        <v>133</v>
      </c>
      <c r="G16" s="14" t="str">
        <f t="shared" si="0"/>
        <v>4 de agosto</v>
      </c>
      <c r="I16">
        <v>4</v>
      </c>
      <c r="J16" t="str">
        <f t="shared" si="1"/>
        <v>4/08/2016</v>
      </c>
      <c r="K16" s="6">
        <f t="shared" si="2"/>
        <v>42586</v>
      </c>
      <c r="L16" t="str">
        <f t="shared" ref="L16:L21" ca="1" si="5">+IF(K16&gt;TODAY(),"todavía no se jugó", IF(VALUE(MID(D16,2,2))&gt;HOUR(NOW()),"se va a jugar hoy",IF(VALUE(MID(D16,2,2))+2&gt;HOUR(NOW()),"se esta jugando","ya se jugó")))</f>
        <v>se va a jugar hoy</v>
      </c>
    </row>
    <row r="17" spans="1:12" x14ac:dyDescent="0.25">
      <c r="A17" s="13" t="s">
        <v>97</v>
      </c>
      <c r="B17" s="16" t="s">
        <v>120</v>
      </c>
      <c r="C17" t="s">
        <v>145</v>
      </c>
      <c r="D17" t="s">
        <v>146</v>
      </c>
      <c r="E17" t="s">
        <v>133</v>
      </c>
      <c r="G17" s="14" t="str">
        <f t="shared" si="0"/>
        <v>4 de agosto</v>
      </c>
      <c r="I17">
        <v>4</v>
      </c>
      <c r="J17" t="str">
        <f t="shared" si="1"/>
        <v>4/08/2016</v>
      </c>
      <c r="K17" s="6">
        <f t="shared" si="2"/>
        <v>42586</v>
      </c>
      <c r="L17" t="str">
        <f t="shared" ca="1" si="5"/>
        <v>se va a jugar hoy</v>
      </c>
    </row>
    <row r="18" spans="1:12" x14ac:dyDescent="0.25">
      <c r="A18" s="13" t="s">
        <v>98</v>
      </c>
      <c r="B18" s="16" t="s">
        <v>126</v>
      </c>
      <c r="C18" t="s">
        <v>147</v>
      </c>
      <c r="D18" t="s">
        <v>122</v>
      </c>
      <c r="E18" t="s">
        <v>133</v>
      </c>
      <c r="G18" s="14" t="str">
        <f t="shared" si="0"/>
        <v>7 de agosto</v>
      </c>
      <c r="I18">
        <v>7</v>
      </c>
      <c r="J18" t="str">
        <f t="shared" si="1"/>
        <v>7/08/2016</v>
      </c>
      <c r="K18" s="6">
        <f t="shared" si="2"/>
        <v>42589</v>
      </c>
      <c r="L18" t="str">
        <f t="shared" ca="1" si="5"/>
        <v>se va a jugar hoy</v>
      </c>
    </row>
    <row r="19" spans="1:12" x14ac:dyDescent="0.25">
      <c r="A19" s="13" t="s">
        <v>99</v>
      </c>
      <c r="B19" s="16" t="s">
        <v>126</v>
      </c>
      <c r="C19" t="s">
        <v>148</v>
      </c>
      <c r="D19" t="s">
        <v>125</v>
      </c>
      <c r="E19" t="s">
        <v>133</v>
      </c>
      <c r="G19" s="14" t="str">
        <f t="shared" si="0"/>
        <v>7 de agosto</v>
      </c>
      <c r="I19">
        <v>7</v>
      </c>
      <c r="J19" t="str">
        <f t="shared" si="1"/>
        <v>7/08/2016</v>
      </c>
      <c r="K19" s="6">
        <f t="shared" si="2"/>
        <v>42589</v>
      </c>
      <c r="L19" t="str">
        <f t="shared" ca="1" si="5"/>
        <v>se va a jugar hoy</v>
      </c>
    </row>
    <row r="20" spans="1:12" x14ac:dyDescent="0.25">
      <c r="A20" s="13" t="s">
        <v>178</v>
      </c>
      <c r="B20" s="16" t="s">
        <v>131</v>
      </c>
      <c r="C20" t="s">
        <v>149</v>
      </c>
      <c r="D20" t="s">
        <v>176</v>
      </c>
      <c r="E20" t="s">
        <v>177</v>
      </c>
      <c r="G20" s="14" t="str">
        <f t="shared" si="0"/>
        <v>10 de agosto</v>
      </c>
      <c r="I20">
        <v>10</v>
      </c>
      <c r="J20" t="str">
        <f t="shared" si="1"/>
        <v>10/08/2016</v>
      </c>
      <c r="K20" s="6">
        <f t="shared" si="2"/>
        <v>42592</v>
      </c>
      <c r="L20" t="str">
        <f t="shared" ca="1" si="5"/>
        <v>se va a jugar hoy</v>
      </c>
    </row>
    <row r="21" spans="1:12" x14ac:dyDescent="0.25">
      <c r="A21" s="13" t="s">
        <v>100</v>
      </c>
      <c r="B21" s="16" t="s">
        <v>131</v>
      </c>
      <c r="C21" t="s">
        <v>150</v>
      </c>
      <c r="D21" t="s">
        <v>125</v>
      </c>
      <c r="E21" t="s">
        <v>123</v>
      </c>
      <c r="G21" s="14" t="str">
        <f t="shared" si="0"/>
        <v>10 de agosto</v>
      </c>
      <c r="I21">
        <v>10</v>
      </c>
      <c r="J21" t="str">
        <f t="shared" si="1"/>
        <v>10/08/2016</v>
      </c>
      <c r="K21" s="6">
        <f t="shared" si="2"/>
        <v>42592</v>
      </c>
      <c r="L21" t="str">
        <f t="shared" ca="1" si="5"/>
        <v>se va a jugar hoy</v>
      </c>
    </row>
    <row r="22" spans="1:12" x14ac:dyDescent="0.25">
      <c r="A22" s="12" t="s">
        <v>101</v>
      </c>
      <c r="B22" s="15" t="s">
        <v>101</v>
      </c>
      <c r="G22" s="14" t="str">
        <f t="shared" si="0"/>
        <v>Grupo D</v>
      </c>
    </row>
    <row r="23" spans="1:12" ht="25.5" x14ac:dyDescent="0.25">
      <c r="A23" s="13" t="s">
        <v>102</v>
      </c>
      <c r="B23" s="16" t="s">
        <v>120</v>
      </c>
      <c r="C23" t="s">
        <v>151</v>
      </c>
      <c r="D23" t="s">
        <v>152</v>
      </c>
      <c r="E23" t="s">
        <v>153</v>
      </c>
      <c r="G23" s="14" t="str">
        <f t="shared" si="0"/>
        <v>4 de agosto</v>
      </c>
      <c r="I23">
        <v>4</v>
      </c>
      <c r="J23" t="str">
        <f t="shared" si="1"/>
        <v>4/08/2016</v>
      </c>
      <c r="K23" s="6">
        <f t="shared" si="2"/>
        <v>42586</v>
      </c>
      <c r="L23" t="str">
        <f t="shared" ref="L23:L28" ca="1" si="6">+IF(K23&gt;TODAY(),"todavía no se jugó", IF(VALUE(MID(D23,2,2))&gt;HOUR(NOW()),"se va a jugar hoy",IF(VALUE(MID(D23,2,2))+2&gt;HOUR(NOW()),"se esta jugando","ya se jugó")))</f>
        <v>se va a jugar hoy</v>
      </c>
    </row>
    <row r="24" spans="1:12" ht="25.5" x14ac:dyDescent="0.25">
      <c r="A24" s="13" t="s">
        <v>103</v>
      </c>
      <c r="B24" s="16" t="s">
        <v>120</v>
      </c>
      <c r="C24" t="s">
        <v>154</v>
      </c>
      <c r="D24" t="s">
        <v>155</v>
      </c>
      <c r="E24" t="s">
        <v>153</v>
      </c>
      <c r="G24" s="14" t="str">
        <f t="shared" si="0"/>
        <v>4 de agosto</v>
      </c>
      <c r="I24">
        <v>4</v>
      </c>
      <c r="J24" t="str">
        <f t="shared" si="1"/>
        <v>4/08/2016</v>
      </c>
      <c r="K24" s="6">
        <f t="shared" si="2"/>
        <v>42586</v>
      </c>
      <c r="L24" t="str">
        <f t="shared" ca="1" si="6"/>
        <v>se va a jugar hoy</v>
      </c>
    </row>
    <row r="25" spans="1:12" ht="25.5" x14ac:dyDescent="0.25">
      <c r="A25" s="13" t="s">
        <v>104</v>
      </c>
      <c r="B25" s="16" t="s">
        <v>126</v>
      </c>
      <c r="C25" t="s">
        <v>156</v>
      </c>
      <c r="D25" t="s">
        <v>152</v>
      </c>
      <c r="E25" t="s">
        <v>153</v>
      </c>
      <c r="G25" s="14" t="str">
        <f t="shared" si="0"/>
        <v>7 de agosto</v>
      </c>
      <c r="I25">
        <v>7</v>
      </c>
      <c r="J25" t="str">
        <f t="shared" si="1"/>
        <v>7/08/2016</v>
      </c>
      <c r="K25" s="6">
        <f t="shared" si="2"/>
        <v>42589</v>
      </c>
      <c r="L25" t="str">
        <f t="shared" ca="1" si="6"/>
        <v>se va a jugar hoy</v>
      </c>
    </row>
    <row r="26" spans="1:12" ht="25.5" x14ac:dyDescent="0.25">
      <c r="A26" s="13" t="s">
        <v>105</v>
      </c>
      <c r="B26" s="16" t="s">
        <v>126</v>
      </c>
      <c r="C26" t="s">
        <v>157</v>
      </c>
      <c r="D26" t="s">
        <v>155</v>
      </c>
      <c r="E26" t="s">
        <v>153</v>
      </c>
      <c r="G26" s="14" t="str">
        <f t="shared" si="0"/>
        <v>7 de agosto</v>
      </c>
      <c r="I26">
        <v>7</v>
      </c>
      <c r="J26" t="str">
        <f t="shared" si="1"/>
        <v>7/08/2016</v>
      </c>
      <c r="K26" s="6">
        <f t="shared" si="2"/>
        <v>42589</v>
      </c>
      <c r="L26" t="str">
        <f t="shared" ca="1" si="6"/>
        <v>se va a jugar hoy</v>
      </c>
    </row>
    <row r="27" spans="1:12" x14ac:dyDescent="0.25">
      <c r="A27" s="13" t="s">
        <v>106</v>
      </c>
      <c r="B27" s="16" t="s">
        <v>131</v>
      </c>
      <c r="C27" t="s">
        <v>158</v>
      </c>
      <c r="D27" t="s">
        <v>122</v>
      </c>
      <c r="E27" t="s">
        <v>123</v>
      </c>
      <c r="G27" s="14" t="str">
        <f t="shared" si="0"/>
        <v>10 de agosto</v>
      </c>
      <c r="I27">
        <v>10</v>
      </c>
      <c r="J27" t="str">
        <f t="shared" si="1"/>
        <v>10/08/2016</v>
      </c>
      <c r="K27" s="6">
        <f t="shared" si="2"/>
        <v>42592</v>
      </c>
      <c r="L27" t="str">
        <f t="shared" ca="1" si="6"/>
        <v>se va a jugar hoy</v>
      </c>
    </row>
    <row r="28" spans="1:12" x14ac:dyDescent="0.25">
      <c r="A28" s="13" t="s">
        <v>107</v>
      </c>
      <c r="B28" s="16" t="s">
        <v>131</v>
      </c>
      <c r="C28" t="s">
        <v>159</v>
      </c>
      <c r="D28" t="s">
        <v>122</v>
      </c>
      <c r="E28" t="s">
        <v>160</v>
      </c>
      <c r="G28" s="14" t="str">
        <f t="shared" si="0"/>
        <v>10 de agosto</v>
      </c>
      <c r="I28">
        <v>10</v>
      </c>
      <c r="J28" t="str">
        <f t="shared" si="1"/>
        <v>10/08/2016</v>
      </c>
      <c r="K28" s="6">
        <f t="shared" si="2"/>
        <v>42592</v>
      </c>
      <c r="L28" t="str">
        <f t="shared" ca="1" si="6"/>
        <v>se va a jugar hoy</v>
      </c>
    </row>
    <row r="29" spans="1:12" x14ac:dyDescent="0.25">
      <c r="A29" s="12" t="s">
        <v>108</v>
      </c>
      <c r="B29" s="15" t="s">
        <v>108</v>
      </c>
      <c r="G29" s="14" t="str">
        <f t="shared" si="0"/>
        <v>Cuartos de final</v>
      </c>
    </row>
    <row r="30" spans="1:12" x14ac:dyDescent="0.25">
      <c r="A30" s="13" t="s">
        <v>109</v>
      </c>
      <c r="B30" s="16" t="s">
        <v>161</v>
      </c>
      <c r="C30" t="s">
        <v>162</v>
      </c>
      <c r="D30" t="s">
        <v>122</v>
      </c>
      <c r="E30" t="s">
        <v>123</v>
      </c>
      <c r="G30" s="14" t="str">
        <f t="shared" si="0"/>
        <v>13 de agosto</v>
      </c>
      <c r="I30">
        <v>13</v>
      </c>
      <c r="J30" t="str">
        <f t="shared" si="1"/>
        <v>13/08/2016</v>
      </c>
      <c r="K30" s="6">
        <f t="shared" si="2"/>
        <v>42595</v>
      </c>
      <c r="L30" t="str">
        <f t="shared" ref="L30:L33" ca="1" si="7">+IF(K30&gt;TODAY(),"todavía no se jugó", IF(VALUE(MID(D30,2,2))&gt;HOUR(NOW()),"se va a jugar hoy",IF(VALUE(MID(D30,2,2))+2&gt;HOUR(NOW()),"se esta jugando","ya se jugó")))</f>
        <v>todavía no se jugó</v>
      </c>
    </row>
    <row r="31" spans="1:12" x14ac:dyDescent="0.25">
      <c r="A31" s="13" t="s">
        <v>110</v>
      </c>
      <c r="B31" s="16" t="s">
        <v>161</v>
      </c>
      <c r="C31" t="s">
        <v>163</v>
      </c>
      <c r="D31" t="s">
        <v>125</v>
      </c>
      <c r="E31" t="s">
        <v>133</v>
      </c>
      <c r="G31" s="14" t="str">
        <f t="shared" si="0"/>
        <v>13 de agosto</v>
      </c>
      <c r="I31">
        <v>13</v>
      </c>
      <c r="J31" t="str">
        <f t="shared" si="1"/>
        <v>13/08/2016</v>
      </c>
      <c r="K31" s="6">
        <f t="shared" si="2"/>
        <v>42595</v>
      </c>
      <c r="L31" t="str">
        <f t="shared" ca="1" si="7"/>
        <v>todavía no se jugó</v>
      </c>
    </row>
    <row r="32" spans="1:12" x14ac:dyDescent="0.25">
      <c r="A32" s="13" t="s">
        <v>111</v>
      </c>
      <c r="B32" s="16" t="s">
        <v>161</v>
      </c>
      <c r="C32" t="s">
        <v>164</v>
      </c>
      <c r="D32" t="s">
        <v>128</v>
      </c>
      <c r="E32" t="s">
        <v>165</v>
      </c>
      <c r="G32" s="14" t="str">
        <f t="shared" si="0"/>
        <v>13 de agosto</v>
      </c>
      <c r="I32">
        <v>13</v>
      </c>
      <c r="J32" t="str">
        <f t="shared" si="1"/>
        <v>13/08/2016</v>
      </c>
      <c r="K32" s="6">
        <f t="shared" si="2"/>
        <v>42595</v>
      </c>
      <c r="L32" t="str">
        <f t="shared" ca="1" si="7"/>
        <v>todavía no se jugó</v>
      </c>
    </row>
    <row r="33" spans="1:12" x14ac:dyDescent="0.25">
      <c r="A33" s="13" t="s">
        <v>112</v>
      </c>
      <c r="B33" s="16" t="s">
        <v>161</v>
      </c>
      <c r="C33" t="s">
        <v>166</v>
      </c>
      <c r="D33" t="s">
        <v>130</v>
      </c>
      <c r="E33" t="s">
        <v>135</v>
      </c>
      <c r="G33" s="14" t="str">
        <f t="shared" si="0"/>
        <v>13 de agosto</v>
      </c>
      <c r="I33">
        <v>13</v>
      </c>
      <c r="J33" t="str">
        <f t="shared" si="1"/>
        <v>13/08/2016</v>
      </c>
      <c r="K33" s="6">
        <f t="shared" si="2"/>
        <v>42595</v>
      </c>
      <c r="L33" t="str">
        <f t="shared" ca="1" si="7"/>
        <v>todavía no se jugó</v>
      </c>
    </row>
    <row r="34" spans="1:12" x14ac:dyDescent="0.25">
      <c r="A34" s="12" t="s">
        <v>113</v>
      </c>
      <c r="B34" s="15" t="s">
        <v>113</v>
      </c>
      <c r="G34" s="14" t="str">
        <f t="shared" si="0"/>
        <v>Semifinal</v>
      </c>
    </row>
    <row r="35" spans="1:12" ht="25.5" x14ac:dyDescent="0.25">
      <c r="A35" s="13" t="s">
        <v>114</v>
      </c>
      <c r="B35" s="16" t="s">
        <v>167</v>
      </c>
      <c r="C35" t="s">
        <v>168</v>
      </c>
      <c r="D35" t="s">
        <v>122</v>
      </c>
      <c r="E35" t="s">
        <v>169</v>
      </c>
      <c r="G35" s="14" t="str">
        <f t="shared" si="0"/>
        <v>17 de agosto</v>
      </c>
      <c r="I35">
        <v>17</v>
      </c>
      <c r="J35" t="str">
        <f t="shared" si="1"/>
        <v>17/08/2016</v>
      </c>
      <c r="K35" s="6">
        <f t="shared" si="2"/>
        <v>42599</v>
      </c>
      <c r="L35" t="str">
        <f t="shared" ref="L35:L36" ca="1" si="8">+IF(K35&gt;TODAY(),"todavía no se jugó", IF(VALUE(MID(D35,2,2))&gt;HOUR(NOW()),"se va a jugar hoy",IF(VALUE(MID(D35,2,2))+2&gt;HOUR(NOW()),"se esta jugando","ya se jugó")))</f>
        <v>todavía no se jugó</v>
      </c>
    </row>
    <row r="36" spans="1:12" x14ac:dyDescent="0.25">
      <c r="A36" s="13" t="s">
        <v>115</v>
      </c>
      <c r="B36" s="16" t="s">
        <v>167</v>
      </c>
      <c r="C36" t="s">
        <v>170</v>
      </c>
      <c r="D36" t="s">
        <v>125</v>
      </c>
      <c r="E36" t="s">
        <v>135</v>
      </c>
      <c r="G36" s="14" t="str">
        <f t="shared" si="0"/>
        <v>17 de agosto</v>
      </c>
      <c r="I36">
        <v>17</v>
      </c>
      <c r="J36" t="str">
        <f t="shared" si="1"/>
        <v>17/08/2016</v>
      </c>
      <c r="K36" s="6">
        <f t="shared" si="2"/>
        <v>42599</v>
      </c>
      <c r="L36" t="str">
        <f t="shared" ca="1" si="8"/>
        <v>todavía no se jugó</v>
      </c>
    </row>
    <row r="37" spans="1:12" x14ac:dyDescent="0.25">
      <c r="A37" s="12" t="s">
        <v>116</v>
      </c>
      <c r="B37" s="15" t="s">
        <v>116</v>
      </c>
      <c r="G37" s="14" t="str">
        <f t="shared" si="0"/>
        <v>Medalla de Bronce</v>
      </c>
    </row>
    <row r="38" spans="1:12" ht="25.5" x14ac:dyDescent="0.25">
      <c r="A38" s="13" t="s">
        <v>117</v>
      </c>
      <c r="B38" s="16" t="s">
        <v>171</v>
      </c>
      <c r="C38" t="s">
        <v>172</v>
      </c>
      <c r="D38" t="s">
        <v>122</v>
      </c>
      <c r="E38" t="s">
        <v>165</v>
      </c>
      <c r="G38" s="14" t="str">
        <f t="shared" si="0"/>
        <v>20 de agosto</v>
      </c>
      <c r="I38">
        <v>20</v>
      </c>
      <c r="J38" t="str">
        <f t="shared" si="1"/>
        <v>20/08/2016</v>
      </c>
      <c r="K38" s="6">
        <f t="shared" si="2"/>
        <v>42602</v>
      </c>
      <c r="L38" t="str">
        <f ca="1">+IF(K38&gt;TODAY(),"todavía no se jugó", IF(VALUE(MID(D38,2,2))&gt;HOUR(NOW()),"se va a jugar hoy",IF(VALUE(MID(D38,2,2))+2&gt;HOUR(NOW()),"se esta jugando","ya se jugó")))</f>
        <v>todavía no se jugó</v>
      </c>
    </row>
    <row r="39" spans="1:12" x14ac:dyDescent="0.25">
      <c r="A39" s="12" t="s">
        <v>118</v>
      </c>
      <c r="B39" s="15" t="s">
        <v>118</v>
      </c>
      <c r="G39" s="14" t="str">
        <f t="shared" si="0"/>
        <v>Medalla de oro</v>
      </c>
    </row>
    <row r="40" spans="1:12" ht="25.5" x14ac:dyDescent="0.25">
      <c r="A40" s="13" t="s">
        <v>119</v>
      </c>
      <c r="B40" s="16" t="s">
        <v>173</v>
      </c>
      <c r="C40" t="s">
        <v>174</v>
      </c>
      <c r="D40" t="s">
        <v>175</v>
      </c>
      <c r="E40" t="s">
        <v>169</v>
      </c>
      <c r="G40" s="14" t="str">
        <f t="shared" si="0"/>
        <v>20 de agosto</v>
      </c>
      <c r="I40">
        <v>20</v>
      </c>
      <c r="J40" t="str">
        <f t="shared" si="1"/>
        <v>20/08/2016</v>
      </c>
      <c r="K40" s="6">
        <f t="shared" si="2"/>
        <v>42602</v>
      </c>
      <c r="L40" t="str">
        <f ca="1">+IF(K40&gt;TODAY(),"todavía no se jugó", IF(VALUE(MID(D40,2,2))&gt;HOUR(NOW()),"se va a jugar hoy",IF(VALUE(MID(D40,2,2))+2&gt;HOUR(NOW()),"se esta jugando","ya se jugó")))</f>
        <v>todavía no se jugó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SI</vt:lpstr>
      <vt:lpstr>Y O NO</vt:lpstr>
      <vt:lpstr>SI ANID</vt:lpstr>
      <vt:lpstr>ESERR</vt:lpstr>
      <vt:lpstr>SIERROR</vt:lpstr>
      <vt:lpstr>ESNUMERO</vt:lpstr>
      <vt:lpstr>ESBLANCO</vt:lpstr>
      <vt:lpstr>T</vt:lpstr>
      <vt:lpstr>N ND</vt:lpstr>
      <vt:lpstr>ESPAR</vt:lpstr>
      <vt:lpstr>TIPO.DE.ERROR</vt:lpstr>
      <vt:lpstr>CAR</vt:lpstr>
      <vt:lpstr>RECORTAR</vt:lpstr>
      <vt:lpstr>EXTRAE</vt:lpstr>
      <vt:lpstr>S</vt:lpstr>
      <vt:lpstr>VALOR</vt:lpstr>
      <vt:lpstr>JERARQUIA</vt:lpstr>
      <vt:lpstr>TEXTO EN COLUMNAS</vt:lpstr>
      <vt:lpstr>Ejemplo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Caravaggio</dc:creator>
  <cp:lastModifiedBy>Leonardo Caravaggio</cp:lastModifiedBy>
  <cp:lastPrinted>2016-06-22T15:39:23Z</cp:lastPrinted>
  <dcterms:created xsi:type="dcterms:W3CDTF">2016-06-21T20:09:27Z</dcterms:created>
  <dcterms:modified xsi:type="dcterms:W3CDTF">2016-08-10T13:36:31Z</dcterms:modified>
</cp:coreProperties>
</file>