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270DCF6420ACDA56/Documents/"/>
    </mc:Choice>
  </mc:AlternateContent>
  <xr:revisionPtr revIDLastSave="30" documentId="8_{68257EF9-790A-409C-A97E-39B3B399A659}" xr6:coauthVersionLast="47" xr6:coauthVersionMax="47" xr10:uidLastSave="{60A6B5D0-2D45-49BE-AB84-46C8113845D8}"/>
  <bookViews>
    <workbookView xWindow="-120" yWindow="-120" windowWidth="38640" windowHeight="21120" xr2:uid="{72935DEB-87AE-4018-843E-3380ED62B0BE}"/>
  </bookViews>
  <sheets>
    <sheet name="Projected Mortgage Rate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1" l="1"/>
  <c r="Y18" i="1"/>
  <c r="Y19" i="1"/>
  <c r="Y20" i="1"/>
  <c r="Y21" i="1"/>
  <c r="Y16" i="1"/>
  <c r="T17" i="1"/>
  <c r="T18" i="1"/>
  <c r="T19" i="1"/>
  <c r="T20" i="1"/>
  <c r="T21" i="1"/>
  <c r="T16" i="1"/>
  <c r="O17" i="1"/>
  <c r="O18" i="1"/>
  <c r="O19" i="1"/>
  <c r="O20" i="1"/>
  <c r="O21" i="1"/>
  <c r="O16" i="1"/>
  <c r="V38" i="1"/>
  <c r="V37" i="1"/>
  <c r="V36" i="1"/>
  <c r="V35" i="1"/>
  <c r="V34" i="1"/>
  <c r="V33" i="1"/>
  <c r="V32" i="1"/>
  <c r="V31" i="1"/>
  <c r="V30" i="1"/>
  <c r="V29" i="1"/>
  <c r="V28" i="1"/>
  <c r="V27" i="1"/>
</calcChain>
</file>

<file path=xl/sharedStrings.xml><?xml version="1.0" encoding="utf-8"?>
<sst xmlns="http://schemas.openxmlformats.org/spreadsheetml/2006/main" count="64" uniqueCount="42">
  <si>
    <t>Mortgage May 2025 - Possible Mortgage Term Ratios</t>
  </si>
  <si>
    <t xml:space="preserve">Assumed Outstanding Balance - </t>
  </si>
  <si>
    <t>Possible Ratios</t>
  </si>
  <si>
    <t>Ratio - Price</t>
  </si>
  <si>
    <t>Possible Rates</t>
  </si>
  <si>
    <t>1 - OPTIMISTIC</t>
  </si>
  <si>
    <t>6 month</t>
  </si>
  <si>
    <t>1 year</t>
  </si>
  <si>
    <t>2 year</t>
  </si>
  <si>
    <t>3 year</t>
  </si>
  <si>
    <t>Optimistic %</t>
  </si>
  <si>
    <t>Neutral %</t>
  </si>
  <si>
    <t>Pessimistic %</t>
  </si>
  <si>
    <t>Cost per week - OPTIMISTIC rate</t>
  </si>
  <si>
    <t>Cost per week - NEUTRAL rate</t>
  </si>
  <si>
    <t>Cost per week - PESSIMISTIC rate</t>
  </si>
  <si>
    <t>Total PW</t>
  </si>
  <si>
    <t>2 - NEUTRAL</t>
  </si>
  <si>
    <t>general notes/ preferences:</t>
  </si>
  <si>
    <t>Possible Mortgage outcomes dependent on interest rate  -- May 2025 to May 2026</t>
  </si>
  <si>
    <t>*-prefer no more than 50% under 3 year term</t>
  </si>
  <si>
    <t>*-4 different loan terms  at max</t>
  </si>
  <si>
    <t>Current loan amount:</t>
  </si>
  <si>
    <t>Interest Rate %</t>
  </si>
  <si>
    <t>Cost per week</t>
  </si>
  <si>
    <t>1 year total</t>
  </si>
  <si>
    <t>*-6mo rate is typically higher than longer terms</t>
  </si>
  <si>
    <t>Current interest rate:</t>
  </si>
  <si>
    <t>*-NZ is currently heading into a recession</t>
  </si>
  <si>
    <t>Years left to pay:</t>
  </si>
  <si>
    <t>*-This means lower interest rates heading in, and higher rates during recovery</t>
  </si>
  <si>
    <t>est. owing in May 2025</t>
  </si>
  <si>
    <t>3 - PESSIMISTIC</t>
  </si>
  <si>
    <t>*-This means locking in a longer term can be more beneficial</t>
  </si>
  <si>
    <t>*-OCR percentage drops equate to ~1% less than mortgage rates to account for bank profit</t>
  </si>
  <si>
    <t>eg.  OCR at 3.5% = an interest rate of 4.5%</t>
  </si>
  <si>
    <t>References:</t>
  </si>
  <si>
    <t>https://www.canstar.co.nz/home-loans/when-will-interest-rates-go-down/</t>
  </si>
  <si>
    <t>https://tools.anz.co.nz/home-loans/repayments-calculator/</t>
  </si>
  <si>
    <t>https://www.anz.co.nz/rates-fees-agreements/home-loans/</t>
  </si>
  <si>
    <t>https://capital.com/new-zealand-recession-growth-inflation-reserve-bank</t>
  </si>
  <si>
    <t>https://www.opespartners.co.nz/mortgage/interest-rates/interest-rate-predictions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</si>
</sst>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rgb="FFFA7D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2" applyNumberFormat="0" applyFill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1" fillId="15" borderId="0" xfId="15"/>
    <xf numFmtId="0" fontId="1" fillId="14" borderId="0" xfId="14"/>
    <xf numFmtId="0" fontId="0" fillId="14" borderId="0" xfId="14" applyFont="1"/>
    <xf numFmtId="10" fontId="0" fillId="0" borderId="0" xfId="0" applyNumberFormat="1"/>
    <xf numFmtId="0" fontId="1" fillId="9" borderId="0" xfId="9"/>
    <xf numFmtId="6" fontId="0" fillId="0" borderId="0" xfId="0" applyNumberFormat="1"/>
    <xf numFmtId="0" fontId="9" fillId="0" borderId="0" xfId="0" applyFont="1"/>
    <xf numFmtId="0" fontId="4" fillId="4" borderId="1" xfId="3"/>
    <xf numFmtId="0" fontId="5" fillId="5" borderId="3" xfId="5" applyFont="1"/>
    <xf numFmtId="0" fontId="1" fillId="11" borderId="0" xfId="11"/>
    <xf numFmtId="0" fontId="6" fillId="10" borderId="0" xfId="10"/>
    <xf numFmtId="0" fontId="1" fillId="13" borderId="0" xfId="13"/>
    <xf numFmtId="164" fontId="0" fillId="0" borderId="0" xfId="0" applyNumberFormat="1"/>
    <xf numFmtId="0" fontId="7" fillId="0" borderId="0" xfId="0" applyFont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2" fillId="2" borderId="4" xfId="1" applyBorder="1"/>
    <xf numFmtId="0" fontId="1" fillId="7" borderId="0" xfId="7"/>
    <xf numFmtId="164" fontId="5" fillId="0" borderId="4" xfId="4" applyNumberFormat="1" applyBorder="1"/>
    <xf numFmtId="10" fontId="0" fillId="0" borderId="4" xfId="0" applyNumberFormat="1" applyBorder="1"/>
    <xf numFmtId="10" fontId="5" fillId="4" borderId="1" xfId="3" applyNumberFormat="1" applyFont="1"/>
    <xf numFmtId="10" fontId="5" fillId="4" borderId="6" xfId="3" applyNumberFormat="1" applyFont="1" applyBorder="1"/>
    <xf numFmtId="164" fontId="4" fillId="16" borderId="1" xfId="3" applyNumberFormat="1" applyFill="1"/>
    <xf numFmtId="164" fontId="4" fillId="4" borderId="1" xfId="3" applyNumberFormat="1"/>
    <xf numFmtId="0" fontId="10" fillId="0" borderId="0" xfId="16"/>
    <xf numFmtId="164" fontId="1" fillId="4" borderId="1" xfId="3" applyNumberFormat="1" applyFont="1"/>
    <xf numFmtId="164" fontId="1" fillId="16" borderId="1" xfId="3" applyNumberFormat="1" applyFont="1" applyFill="1"/>
    <xf numFmtId="0" fontId="11" fillId="3" borderId="1" xfId="2" applyFont="1" applyBorder="1"/>
    <xf numFmtId="0" fontId="11" fillId="3" borderId="8" xfId="2" applyFont="1" applyBorder="1"/>
    <xf numFmtId="0" fontId="11" fillId="3" borderId="9" xfId="2" applyFont="1" applyBorder="1"/>
    <xf numFmtId="0" fontId="3" fillId="3" borderId="10" xfId="2" applyBorder="1"/>
    <xf numFmtId="0" fontId="11" fillId="3" borderId="10" xfId="2" applyFont="1" applyBorder="1"/>
    <xf numFmtId="0" fontId="9" fillId="15" borderId="0" xfId="15" applyFont="1"/>
    <xf numFmtId="0" fontId="9" fillId="10" borderId="0" xfId="10" applyFont="1"/>
    <xf numFmtId="0" fontId="12" fillId="12" borderId="0" xfId="12" applyFont="1"/>
    <xf numFmtId="0" fontId="12" fillId="6" borderId="0" xfId="6" applyFont="1"/>
    <xf numFmtId="0" fontId="12" fillId="8" borderId="0" xfId="8" applyFont="1"/>
    <xf numFmtId="0" fontId="8" fillId="0" borderId="0" xfId="0" applyFont="1" applyAlignment="1">
      <alignment horizontal="center"/>
    </xf>
    <xf numFmtId="0" fontId="13" fillId="5" borderId="7" xfId="5" applyFont="1" applyBorder="1" applyAlignment="1">
      <alignment horizontal="center"/>
    </xf>
    <xf numFmtId="0" fontId="13" fillId="5" borderId="0" xfId="5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</cellXfs>
  <cellStyles count="17">
    <cellStyle name="40% - Accent4" xfId="11" builtinId="43"/>
    <cellStyle name="40% - Accent6" xfId="14" builtinId="51"/>
    <cellStyle name="60% - Accent1" xfId="7" builtinId="32"/>
    <cellStyle name="60% - Accent2" xfId="9" builtinId="36"/>
    <cellStyle name="60% - Accent5" xfId="13" builtinId="48"/>
    <cellStyle name="60% - Accent6" xfId="15" builtinId="52"/>
    <cellStyle name="Accent1" xfId="6" builtinId="29"/>
    <cellStyle name="Accent2" xfId="8" builtinId="33"/>
    <cellStyle name="Accent4" xfId="10" builtinId="41"/>
    <cellStyle name="Accent5" xfId="12" builtinId="45"/>
    <cellStyle name="Bad" xfId="2" builtinId="27"/>
    <cellStyle name="Calculation" xfId="3" builtinId="22"/>
    <cellStyle name="Good" xfId="1" builtinId="26"/>
    <cellStyle name="Hyperlink" xfId="16" builtinId="8"/>
    <cellStyle name="Linked Cell" xfId="4" builtinId="24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'Projected Mortgage Rates'!$K$15:$O$15</c15:sqref>
                  </c15:fullRef>
                </c:ext>
              </c:extLst>
              <c:f>'Projected Mortgage Rates'!$K$15:$N$15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'Projected Mortgage Rates'!$K$16:$O$16</c15:sqref>
                  </c15:fullRef>
                </c:ext>
              </c:extLst>
              <c:f>'Projected Mortgage Rates'!$K$16:$N$16</c:f>
              <c:numCache>
                <c:formatCode>"$"#,##0.00</c:formatCode>
                <c:ptCount val="4"/>
                <c:pt idx="0">
                  <c:v>409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EE-4829-A7FA-C348B8C7592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E-4829-A7FA-C348B8C75929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EE-4829-A7FA-C348B8C75929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EE-4829-A7FA-C348B8C75929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EE-4829-A7FA-C348B8C759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'Projected Mortgage Rates'!$K$15:$N$15</c15:sqref>
                  </c15:fullRef>
                </c:ext>
              </c:extLst>
              <c:f>'Projected Mortgage Rates'!$K$15:$N$15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'Projected Mortgage Rates'!$K$16:$N$16</c15:sqref>
                  </c15:fullRef>
                </c:ext>
              </c:extLst>
              <c:f>'Projected Mortgage Rates'!$K$16:$N$16</c:f>
              <c:numCache>
                <c:formatCode>"$"#,##0.00</c:formatCode>
                <c:ptCount val="4"/>
                <c:pt idx="0">
                  <c:v>409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EE-4829-A7FA-C348B8C759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Rates'!$K$15:$N$15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Rates'!$K$17:$N$17</c:f>
              <c:numCache>
                <c:formatCode>"$"#,##0.00</c:formatCode>
                <c:ptCount val="4"/>
                <c:pt idx="0">
                  <c:v>204</c:v>
                </c:pt>
                <c:pt idx="1">
                  <c:v>198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66-4575-AC6C-9D4862899A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Rates'!$K$15:$N$15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Rates'!$K$18:$N$18</c:f>
              <c:numCache>
                <c:formatCode>"$"#,##0.00</c:formatCode>
                <c:ptCount val="4"/>
                <c:pt idx="0">
                  <c:v>409</c:v>
                </c:pt>
                <c:pt idx="1">
                  <c:v>198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E-43D8-873A-E746B1C598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70-43A3-BA0C-65603BEC79B3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70-43A3-BA0C-65603BEC79B3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70-43A3-BA0C-65603BEC79B3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70-43A3-BA0C-65603BEC7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Rates'!$P$15:$S$15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Rates'!$P$16:$S$16</c:f>
              <c:numCache>
                <c:formatCode>"$"#,##0.00</c:formatCode>
                <c:ptCount val="4"/>
                <c:pt idx="0">
                  <c:v>434</c:v>
                </c:pt>
                <c:pt idx="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F-456E-A0ED-13F30D5D8A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2-421A-A90E-A3734094186F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2-421A-A90E-A3734094186F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2-421A-A90E-A3734094186F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2-421A-A90E-A37340941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Rates'!$P$15:$S$15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Rates'!$P$17:$S$17</c:f>
              <c:numCache>
                <c:formatCode>"$"#,##0.00</c:formatCode>
                <c:ptCount val="4"/>
                <c:pt idx="0">
                  <c:v>217</c:v>
                </c:pt>
                <c:pt idx="1">
                  <c:v>208</c:v>
                </c:pt>
                <c:pt idx="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92-4904-9330-94464C88C0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57-435B-B596-F72C66B0C612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57-435B-B596-F72C66B0C612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57-435B-B596-F72C66B0C612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57-435B-B596-F72C66B0C6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Rates'!$P$15:$S$15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Rates'!$P$18:$S$18</c:f>
              <c:numCache>
                <c:formatCode>"$"#,##0.00</c:formatCode>
                <c:ptCount val="4"/>
                <c:pt idx="0">
                  <c:v>434</c:v>
                </c:pt>
                <c:pt idx="1">
                  <c:v>208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4F-4A50-9CD7-984F60295C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B8-4F34-80B3-196A543A2070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B8-4F34-80B3-196A543A2070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B8-4F34-80B3-196A543A2070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B8-4F34-80B3-196A543A2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Rates'!$U$15:$X$15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Rates'!$U$16:$X$16</c:f>
              <c:numCache>
                <c:formatCode>"$"#,##0.00</c:formatCode>
                <c:ptCount val="4"/>
                <c:pt idx="0">
                  <c:v>442</c:v>
                </c:pt>
                <c:pt idx="3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B8-4F34-80B3-196A543A20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1-4345-A396-5ED0ECC99EE7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1-4345-A396-5ED0ECC99EE7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1-4345-A396-5ED0ECC99EE7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1-4345-A396-5ED0ECC99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Rates'!$U$15:$X$15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Rates'!$U$17:$X$17</c:f>
              <c:numCache>
                <c:formatCode>"$"#,##0.00</c:formatCode>
                <c:ptCount val="4"/>
                <c:pt idx="0">
                  <c:v>221</c:v>
                </c:pt>
                <c:pt idx="1">
                  <c:v>219</c:v>
                </c:pt>
                <c:pt idx="3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1-48E9-A76A-5B7DC30147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3-4134-99CC-4871A09A6748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3-4134-99CC-4871A09A674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3-4134-99CC-4871A09A6748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23-4134-99CC-4871A09A6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'Projected Mortgage Rates'!$U$15:$X$15</c:f>
              <c:strCache>
                <c:ptCount val="4"/>
                <c:pt idx="0">
                  <c:v>6 month</c:v>
                </c:pt>
                <c:pt idx="1">
                  <c:v>1 year</c:v>
                </c:pt>
                <c:pt idx="2">
                  <c:v>2 year</c:v>
                </c:pt>
                <c:pt idx="3">
                  <c:v>3 year</c:v>
                </c:pt>
              </c:strCache>
            </c:strRef>
          </c:cat>
          <c:val>
            <c:numRef>
              <c:f>'Projected Mortgage Rates'!$U$18:$X$18</c:f>
              <c:numCache>
                <c:formatCode>"$"#,##0.00</c:formatCode>
                <c:ptCount val="4"/>
                <c:pt idx="0">
                  <c:v>442</c:v>
                </c:pt>
                <c:pt idx="1">
                  <c:v>219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E6-4A82-91CE-DE02D9D4BD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146434</xdr:colOff>
      <xdr:row>6</xdr:row>
      <xdr:rowOff>221250</xdr:rowOff>
    </xdr:from>
    <xdr:to>
      <xdr:col>3</xdr:col>
      <xdr:colOff>33334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D0690-1989-5F33-1804-5AC32B427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33334</xdr:colOff>
      <xdr:row>6</xdr:row>
      <xdr:rowOff>221250</xdr:rowOff>
    </xdr:from>
    <xdr:to>
      <xdr:col>5</xdr:col>
      <xdr:colOff>529834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D68B7-436D-4733-AF62-C1C69813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529834</xdr:colOff>
      <xdr:row>6</xdr:row>
      <xdr:rowOff>221250</xdr:rowOff>
    </xdr:from>
    <xdr:to>
      <xdr:col>7</xdr:col>
      <xdr:colOff>1026334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704C5-F2FB-4131-AA55-4F48156C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146434</xdr:colOff>
      <xdr:row>19</xdr:row>
      <xdr:rowOff>0</xdr:rowOff>
    </xdr:from>
    <xdr:to>
      <xdr:col>3</xdr:col>
      <xdr:colOff>33334</xdr:colOff>
      <xdr:row>28</xdr:row>
      <xdr:rowOff>16875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EBFC4-7876-4233-B4E6-BFB6C512F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33334</xdr:colOff>
      <xdr:row>19</xdr:row>
      <xdr:rowOff>0</xdr:rowOff>
    </xdr:from>
    <xdr:to>
      <xdr:col>5</xdr:col>
      <xdr:colOff>529834</xdr:colOff>
      <xdr:row>28</xdr:row>
      <xdr:rowOff>16875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4C7144-DFDB-4168-9B0E-B4223515D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529834</xdr:colOff>
      <xdr:row>19</xdr:row>
      <xdr:rowOff>0</xdr:rowOff>
    </xdr:from>
    <xdr:to>
      <xdr:col>7</xdr:col>
      <xdr:colOff>1026334</xdr:colOff>
      <xdr:row>28</xdr:row>
      <xdr:rowOff>16875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FDCF0B-2529-4E95-A12B-C8255572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146434</xdr:colOff>
      <xdr:row>31</xdr:row>
      <xdr:rowOff>11700</xdr:rowOff>
    </xdr:from>
    <xdr:to>
      <xdr:col>3</xdr:col>
      <xdr:colOff>33334</xdr:colOff>
      <xdr:row>40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9C208B-E906-463C-87EF-A3D66E6B6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33334</xdr:colOff>
      <xdr:row>31</xdr:row>
      <xdr:rowOff>11700</xdr:rowOff>
    </xdr:from>
    <xdr:to>
      <xdr:col>5</xdr:col>
      <xdr:colOff>529834</xdr:colOff>
      <xdr:row>40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7A598D-2C22-4D56-9A3F-D644DCBC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529834</xdr:colOff>
      <xdr:row>31</xdr:row>
      <xdr:rowOff>11700</xdr:rowOff>
    </xdr:from>
    <xdr:to>
      <xdr:col>7</xdr:col>
      <xdr:colOff>1026334</xdr:colOff>
      <xdr:row>40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F70BE9-53EA-44E0-8DA3-428AA195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anstar.co.nz/home-loans/when-will-interest-rates-go-down/" TargetMode="External"/><Relationship Id="rId1" Type="http://schemas.openxmlformats.org/officeDocument/2006/relationships/hyperlink" Target="https://tools.anz.co.nz/home-loans/repayments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83E-3125-4C7D-B025-F6A862FB5198}">
  <dimension ref="A1:Y40"/>
  <sheetViews>
    <sheetView tabSelected="1" workbookViewId="0">
      <selection activeCell="J32" sqref="J32"/>
    </sheetView>
  </sheetViews>
  <sheetFormatPr defaultRowHeight="18.75"/>
  <cols>
    <col min="1" max="1" width="9.140625" style="7"/>
    <col min="2" max="8" width="15.7109375" customWidth="1"/>
    <col min="9" max="9" width="13.140625" customWidth="1"/>
    <col min="10" max="25" width="13.7109375" customWidth="1"/>
  </cols>
  <sheetData>
    <row r="1" spans="1:25" ht="31.5">
      <c r="B1" s="43" t="s">
        <v>0</v>
      </c>
      <c r="C1" s="43"/>
      <c r="D1" s="43"/>
      <c r="E1" s="43"/>
      <c r="F1" s="43"/>
      <c r="G1" s="43"/>
      <c r="H1" s="43"/>
      <c r="I1" s="14"/>
      <c r="J1" s="14"/>
    </row>
    <row r="2" spans="1:25" ht="31.5">
      <c r="B2" s="43"/>
      <c r="C2" s="43"/>
      <c r="D2" s="43"/>
      <c r="E2" s="43"/>
      <c r="F2" s="43"/>
      <c r="G2" s="43"/>
      <c r="H2" s="43"/>
      <c r="I2" s="14"/>
      <c r="J2" s="14"/>
    </row>
    <row r="3" spans="1:25" ht="26.25">
      <c r="B3" s="44" t="s">
        <v>1</v>
      </c>
      <c r="C3" s="44"/>
      <c r="D3" s="44"/>
      <c r="E3" s="44"/>
      <c r="F3" s="44"/>
      <c r="G3" s="45">
        <v>600000</v>
      </c>
      <c r="H3" s="44"/>
      <c r="I3" s="40"/>
      <c r="J3" s="40"/>
    </row>
    <row r="5" spans="1:25">
      <c r="G5" s="6"/>
      <c r="K5" s="35" t="s">
        <v>2</v>
      </c>
      <c r="L5" s="1"/>
      <c r="M5" s="1"/>
      <c r="N5" s="1"/>
      <c r="O5" s="1"/>
      <c r="P5" s="36" t="s">
        <v>3</v>
      </c>
      <c r="Q5" s="11"/>
      <c r="R5" s="11"/>
      <c r="S5" s="11"/>
      <c r="U5" s="35" t="s">
        <v>4</v>
      </c>
      <c r="V5" s="1"/>
      <c r="W5" s="1"/>
      <c r="X5" s="1"/>
      <c r="Y5" s="1"/>
    </row>
    <row r="6" spans="1:25">
      <c r="A6" s="41" t="s">
        <v>5</v>
      </c>
      <c r="B6" s="42"/>
      <c r="C6" s="42"/>
      <c r="D6" s="42"/>
      <c r="E6" s="42"/>
      <c r="F6" s="42"/>
      <c r="G6" s="42"/>
      <c r="H6" s="42"/>
      <c r="K6" s="2"/>
      <c r="L6" s="3" t="s">
        <v>6</v>
      </c>
      <c r="M6" s="3" t="s">
        <v>7</v>
      </c>
      <c r="N6" s="2" t="s">
        <v>8</v>
      </c>
      <c r="O6" s="3" t="s">
        <v>9</v>
      </c>
      <c r="P6" s="10" t="s">
        <v>6</v>
      </c>
      <c r="Q6" s="10" t="s">
        <v>7</v>
      </c>
      <c r="R6" s="10" t="s">
        <v>8</v>
      </c>
      <c r="S6" s="10" t="s">
        <v>9</v>
      </c>
      <c r="U6" s="2"/>
      <c r="V6" s="2" t="s">
        <v>6</v>
      </c>
      <c r="W6" s="2" t="s">
        <v>7</v>
      </c>
      <c r="X6" s="2" t="s">
        <v>8</v>
      </c>
      <c r="Y6" s="2" t="s">
        <v>9</v>
      </c>
    </row>
    <row r="7" spans="1:25">
      <c r="J7" s="9">
        <v>4</v>
      </c>
      <c r="K7" s="8">
        <v>1</v>
      </c>
      <c r="L7" s="23">
        <v>0.5</v>
      </c>
      <c r="M7" s="23"/>
      <c r="N7" s="23"/>
      <c r="O7" s="24">
        <v>0.5</v>
      </c>
      <c r="P7" s="21">
        <v>300000</v>
      </c>
      <c r="Q7" s="21"/>
      <c r="R7" s="21"/>
      <c r="S7" s="21">
        <v>300000</v>
      </c>
      <c r="U7" s="19" t="s">
        <v>10</v>
      </c>
      <c r="V7" s="22">
        <v>5.2900000000000003E-2</v>
      </c>
      <c r="W7" s="22">
        <v>4.99E-2</v>
      </c>
      <c r="X7" s="22">
        <v>4.7899999999999998E-2</v>
      </c>
      <c r="Y7" s="22">
        <v>4.3900000000000002E-2</v>
      </c>
    </row>
    <row r="8" spans="1:25">
      <c r="J8" s="9">
        <v>2</v>
      </c>
      <c r="K8" s="8">
        <v>2</v>
      </c>
      <c r="L8" s="23">
        <v>0.25</v>
      </c>
      <c r="M8" s="23">
        <v>0.25</v>
      </c>
      <c r="N8" s="23"/>
      <c r="O8" s="24">
        <v>0.5</v>
      </c>
      <c r="P8" s="21">
        <v>150000</v>
      </c>
      <c r="Q8" s="21">
        <v>150000</v>
      </c>
      <c r="R8" s="21"/>
      <c r="S8" s="21">
        <v>300000</v>
      </c>
      <c r="U8" s="19" t="s">
        <v>11</v>
      </c>
      <c r="V8" s="22">
        <v>5.8900000000000001E-2</v>
      </c>
      <c r="W8" s="22">
        <v>5.45E-2</v>
      </c>
      <c r="X8" s="22">
        <v>4.99E-2</v>
      </c>
      <c r="Y8" s="22">
        <v>4.5900000000000003E-2</v>
      </c>
    </row>
    <row r="9" spans="1:25">
      <c r="J9" s="9">
        <v>6</v>
      </c>
      <c r="K9" s="8">
        <v>3</v>
      </c>
      <c r="L9" s="23">
        <v>0.5</v>
      </c>
      <c r="M9" s="23">
        <v>0.25</v>
      </c>
      <c r="N9" s="23"/>
      <c r="O9" s="24">
        <v>0.25</v>
      </c>
      <c r="P9" s="21">
        <v>300000</v>
      </c>
      <c r="Q9" s="21">
        <v>150000</v>
      </c>
      <c r="R9" s="21"/>
      <c r="S9" s="21">
        <v>150000</v>
      </c>
      <c r="U9" s="19" t="s">
        <v>12</v>
      </c>
      <c r="V9" s="22">
        <v>6.0900000000000003E-2</v>
      </c>
      <c r="W9" s="22">
        <v>5.9900000000000002E-2</v>
      </c>
      <c r="X9" s="22">
        <v>5.79E-2</v>
      </c>
      <c r="Y9" s="22">
        <v>5.5899999999999998E-2</v>
      </c>
    </row>
    <row r="10" spans="1:25">
      <c r="J10" s="9">
        <v>3</v>
      </c>
      <c r="K10" s="8">
        <v>4</v>
      </c>
      <c r="L10" s="23">
        <v>0.25</v>
      </c>
      <c r="M10" s="23">
        <v>0.25</v>
      </c>
      <c r="N10" s="23">
        <v>0.25</v>
      </c>
      <c r="O10" s="24">
        <v>0.25</v>
      </c>
      <c r="P10" s="21">
        <v>150000</v>
      </c>
      <c r="Q10" s="21">
        <v>150000</v>
      </c>
      <c r="R10" s="21">
        <v>150000</v>
      </c>
      <c r="S10" s="21">
        <v>150000</v>
      </c>
    </row>
    <row r="11" spans="1:25">
      <c r="J11" s="9">
        <v>5</v>
      </c>
      <c r="K11" s="8">
        <v>5</v>
      </c>
      <c r="L11" s="23">
        <v>0.5</v>
      </c>
      <c r="M11" s="23"/>
      <c r="N11" s="23">
        <v>0.5</v>
      </c>
      <c r="O11" s="24"/>
      <c r="P11" s="21">
        <v>300000</v>
      </c>
      <c r="Q11" s="21"/>
      <c r="R11" s="21">
        <v>300000</v>
      </c>
      <c r="S11" s="21"/>
    </row>
    <row r="12" spans="1:25">
      <c r="J12" s="9">
        <v>1</v>
      </c>
      <c r="K12" s="8">
        <v>6</v>
      </c>
      <c r="L12" s="23">
        <v>0.25</v>
      </c>
      <c r="M12" s="23"/>
      <c r="N12" s="23">
        <v>0.25</v>
      </c>
      <c r="O12" s="24">
        <v>0.5</v>
      </c>
      <c r="P12" s="21">
        <v>150000</v>
      </c>
      <c r="Q12" s="21"/>
      <c r="R12" s="21">
        <v>150000</v>
      </c>
      <c r="S12" s="21">
        <v>300000</v>
      </c>
    </row>
    <row r="14" spans="1:25">
      <c r="J14" s="37"/>
      <c r="K14" s="37" t="s">
        <v>13</v>
      </c>
      <c r="L14" s="37"/>
      <c r="M14" s="37"/>
      <c r="N14" s="37"/>
      <c r="O14" s="37"/>
      <c r="P14" s="38" t="s">
        <v>14</v>
      </c>
      <c r="Q14" s="38"/>
      <c r="R14" s="38"/>
      <c r="S14" s="38"/>
      <c r="T14" s="38"/>
      <c r="U14" s="39" t="s">
        <v>15</v>
      </c>
      <c r="V14" s="39"/>
      <c r="W14" s="39"/>
      <c r="X14" s="39"/>
      <c r="Y14" s="39"/>
    </row>
    <row r="15" spans="1:25">
      <c r="J15" s="12"/>
      <c r="K15" s="12" t="s">
        <v>6</v>
      </c>
      <c r="L15" s="12" t="s">
        <v>7</v>
      </c>
      <c r="M15" s="12" t="s">
        <v>8</v>
      </c>
      <c r="N15" s="12" t="s">
        <v>9</v>
      </c>
      <c r="O15" s="12" t="s">
        <v>16</v>
      </c>
      <c r="P15" s="20" t="s">
        <v>6</v>
      </c>
      <c r="Q15" s="20" t="s">
        <v>7</v>
      </c>
      <c r="R15" s="20" t="s">
        <v>8</v>
      </c>
      <c r="S15" s="20" t="s">
        <v>9</v>
      </c>
      <c r="T15" s="20" t="s">
        <v>16</v>
      </c>
      <c r="U15" s="5" t="s">
        <v>6</v>
      </c>
      <c r="V15" s="5" t="s">
        <v>7</v>
      </c>
      <c r="W15" s="5" t="s">
        <v>8</v>
      </c>
      <c r="X15" s="5" t="s">
        <v>9</v>
      </c>
      <c r="Y15" s="5" t="s">
        <v>16</v>
      </c>
    </row>
    <row r="16" spans="1:25">
      <c r="J16" s="8">
        <v>1</v>
      </c>
      <c r="K16" s="28">
        <v>409</v>
      </c>
      <c r="L16" s="28"/>
      <c r="M16" s="28"/>
      <c r="N16" s="28">
        <v>372</v>
      </c>
      <c r="O16" s="26">
        <f>SUM(K16:N16)</f>
        <v>781</v>
      </c>
      <c r="P16" s="29">
        <v>434</v>
      </c>
      <c r="Q16" s="29"/>
      <c r="R16" s="29"/>
      <c r="S16" s="29">
        <v>380</v>
      </c>
      <c r="T16" s="25">
        <f>SUM(P16:S16)</f>
        <v>814</v>
      </c>
      <c r="U16" s="28">
        <v>442</v>
      </c>
      <c r="V16" s="28"/>
      <c r="W16" s="28"/>
      <c r="X16" s="28">
        <v>438</v>
      </c>
      <c r="Y16" s="26">
        <f>SUM(U16:X16)</f>
        <v>880</v>
      </c>
    </row>
    <row r="17" spans="1:25" ht="15">
      <c r="A17"/>
      <c r="J17" s="8">
        <v>2</v>
      </c>
      <c r="K17" s="28">
        <v>204</v>
      </c>
      <c r="L17" s="28">
        <v>198</v>
      </c>
      <c r="M17" s="28"/>
      <c r="N17" s="28">
        <v>372</v>
      </c>
      <c r="O17" s="26">
        <f t="shared" ref="O17:O21" si="0">SUM(K17:N17)</f>
        <v>774</v>
      </c>
      <c r="P17" s="29">
        <v>217</v>
      </c>
      <c r="Q17" s="29">
        <v>208</v>
      </c>
      <c r="R17" s="29"/>
      <c r="S17" s="29">
        <v>380</v>
      </c>
      <c r="T17" s="25">
        <f t="shared" ref="T17:T21" si="1">SUM(P17:S17)</f>
        <v>805</v>
      </c>
      <c r="U17" s="28">
        <v>221</v>
      </c>
      <c r="V17" s="28">
        <v>219</v>
      </c>
      <c r="W17" s="28"/>
      <c r="X17" s="28">
        <v>438</v>
      </c>
      <c r="Y17" s="26">
        <f t="shared" ref="Y17:Y21" si="2">SUM(U17:X17)</f>
        <v>878</v>
      </c>
    </row>
    <row r="18" spans="1:25">
      <c r="A18" s="41" t="s">
        <v>17</v>
      </c>
      <c r="B18" s="42"/>
      <c r="C18" s="42"/>
      <c r="D18" s="42"/>
      <c r="E18" s="42"/>
      <c r="F18" s="42"/>
      <c r="G18" s="42"/>
      <c r="H18" s="42"/>
      <c r="J18" s="8">
        <v>3</v>
      </c>
      <c r="K18" s="28">
        <v>409</v>
      </c>
      <c r="L18" s="28">
        <v>198</v>
      </c>
      <c r="M18" s="28"/>
      <c r="N18" s="28">
        <v>186</v>
      </c>
      <c r="O18" s="26">
        <f t="shared" si="0"/>
        <v>793</v>
      </c>
      <c r="P18" s="29">
        <v>434</v>
      </c>
      <c r="Q18" s="29">
        <v>208</v>
      </c>
      <c r="R18" s="29"/>
      <c r="S18" s="29">
        <v>190</v>
      </c>
      <c r="T18" s="25">
        <f t="shared" si="1"/>
        <v>832</v>
      </c>
      <c r="U18" s="28">
        <v>442</v>
      </c>
      <c r="V18" s="28">
        <v>219</v>
      </c>
      <c r="W18" s="28"/>
      <c r="X18" s="28">
        <v>219</v>
      </c>
      <c r="Y18" s="26">
        <f t="shared" si="2"/>
        <v>880</v>
      </c>
    </row>
    <row r="19" spans="1:25" ht="15">
      <c r="A19"/>
      <c r="J19" s="8">
        <v>4</v>
      </c>
      <c r="K19" s="28">
        <v>204</v>
      </c>
      <c r="L19" s="28">
        <v>198</v>
      </c>
      <c r="M19" s="28">
        <v>194</v>
      </c>
      <c r="N19" s="28">
        <v>186</v>
      </c>
      <c r="O19" s="26">
        <f t="shared" si="0"/>
        <v>782</v>
      </c>
      <c r="P19" s="29">
        <v>217</v>
      </c>
      <c r="Q19" s="29">
        <v>208</v>
      </c>
      <c r="R19" s="29">
        <v>198</v>
      </c>
      <c r="S19" s="29">
        <v>190</v>
      </c>
      <c r="T19" s="25">
        <f t="shared" si="1"/>
        <v>813</v>
      </c>
      <c r="U19" s="28">
        <v>221</v>
      </c>
      <c r="V19" s="28">
        <v>219</v>
      </c>
      <c r="W19" s="28">
        <v>215</v>
      </c>
      <c r="X19" s="28">
        <v>219</v>
      </c>
      <c r="Y19" s="26">
        <f t="shared" si="2"/>
        <v>874</v>
      </c>
    </row>
    <row r="20" spans="1:25">
      <c r="J20" s="8">
        <v>5</v>
      </c>
      <c r="K20" s="28">
        <v>409</v>
      </c>
      <c r="L20" s="28"/>
      <c r="M20" s="28">
        <v>388</v>
      </c>
      <c r="N20" s="28"/>
      <c r="O20" s="26">
        <f t="shared" si="0"/>
        <v>797</v>
      </c>
      <c r="P20" s="29">
        <v>434</v>
      </c>
      <c r="Q20" s="29"/>
      <c r="R20" s="29">
        <v>396</v>
      </c>
      <c r="S20" s="29"/>
      <c r="T20" s="25">
        <f t="shared" si="1"/>
        <v>830</v>
      </c>
      <c r="U20" s="28">
        <v>442</v>
      </c>
      <c r="V20" s="28"/>
      <c r="W20" s="28">
        <v>429</v>
      </c>
      <c r="X20" s="28"/>
      <c r="Y20" s="26">
        <f t="shared" si="2"/>
        <v>871</v>
      </c>
    </row>
    <row r="21" spans="1:25">
      <c r="J21" s="8">
        <v>6</v>
      </c>
      <c r="K21" s="28">
        <v>204</v>
      </c>
      <c r="L21" s="28"/>
      <c r="M21" s="28">
        <v>194</v>
      </c>
      <c r="N21" s="28">
        <v>372</v>
      </c>
      <c r="O21" s="26">
        <f t="shared" si="0"/>
        <v>770</v>
      </c>
      <c r="P21" s="29">
        <v>217</v>
      </c>
      <c r="Q21" s="29"/>
      <c r="R21" s="29">
        <v>198</v>
      </c>
      <c r="S21" s="29">
        <v>380</v>
      </c>
      <c r="T21" s="25">
        <f t="shared" si="1"/>
        <v>795</v>
      </c>
      <c r="U21" s="28">
        <v>221</v>
      </c>
      <c r="V21" s="28"/>
      <c r="W21" s="28">
        <v>215</v>
      </c>
      <c r="X21" s="28">
        <v>438</v>
      </c>
      <c r="Y21" s="26">
        <f t="shared" si="2"/>
        <v>874</v>
      </c>
    </row>
    <row r="24" spans="1:25">
      <c r="J24" s="31" t="s">
        <v>18</v>
      </c>
      <c r="K24" s="32"/>
      <c r="L24" s="33"/>
      <c r="P24" s="31" t="s">
        <v>19</v>
      </c>
      <c r="Q24" s="32"/>
      <c r="R24" s="32"/>
      <c r="S24" s="32"/>
      <c r="T24" s="32"/>
      <c r="U24" s="32"/>
      <c r="V24" s="34"/>
    </row>
    <row r="25" spans="1:25">
      <c r="J25" t="s">
        <v>20</v>
      </c>
    </row>
    <row r="26" spans="1:25">
      <c r="J26" t="s">
        <v>21</v>
      </c>
      <c r="P26" t="s">
        <v>22</v>
      </c>
      <c r="R26" s="13">
        <v>616000</v>
      </c>
      <c r="T26" s="19" t="s">
        <v>23</v>
      </c>
      <c r="U26" s="19" t="s">
        <v>24</v>
      </c>
      <c r="V26" s="19" t="s">
        <v>25</v>
      </c>
    </row>
    <row r="27" spans="1:25">
      <c r="J27" t="s">
        <v>26</v>
      </c>
      <c r="P27" t="s">
        <v>27</v>
      </c>
      <c r="R27" s="4">
        <v>6.8500000000000005E-2</v>
      </c>
      <c r="T27" s="17">
        <v>6.85</v>
      </c>
      <c r="U27" s="18">
        <v>967</v>
      </c>
      <c r="V27" s="18">
        <f>U27*52</f>
        <v>50284</v>
      </c>
    </row>
    <row r="28" spans="1:25">
      <c r="J28" t="s">
        <v>28</v>
      </c>
      <c r="P28" t="s">
        <v>29</v>
      </c>
      <c r="R28">
        <v>26</v>
      </c>
      <c r="T28" s="15">
        <v>6.49</v>
      </c>
      <c r="U28" s="16">
        <v>934</v>
      </c>
      <c r="V28" s="16">
        <f t="shared" ref="V28:V38" si="3">U28*52</f>
        <v>48568</v>
      </c>
    </row>
    <row r="29" spans="1:25">
      <c r="J29" t="s">
        <v>30</v>
      </c>
      <c r="P29" t="s">
        <v>31</v>
      </c>
      <c r="R29" s="13">
        <v>600000</v>
      </c>
      <c r="T29" s="15">
        <v>6.29</v>
      </c>
      <c r="U29" s="16">
        <v>917</v>
      </c>
      <c r="V29" s="16">
        <f t="shared" si="3"/>
        <v>47684</v>
      </c>
    </row>
    <row r="30" spans="1:25">
      <c r="A30" s="41" t="s">
        <v>32</v>
      </c>
      <c r="B30" s="42"/>
      <c r="C30" s="42"/>
      <c r="D30" s="42"/>
      <c r="E30" s="42"/>
      <c r="F30" s="42"/>
      <c r="G30" s="42"/>
      <c r="H30" s="42"/>
      <c r="J30" t="s">
        <v>33</v>
      </c>
      <c r="T30" s="15">
        <v>6.19</v>
      </c>
      <c r="U30" s="16">
        <v>908</v>
      </c>
      <c r="V30" s="16">
        <f t="shared" si="3"/>
        <v>47216</v>
      </c>
    </row>
    <row r="31" spans="1:25">
      <c r="J31" t="s">
        <v>34</v>
      </c>
      <c r="T31" s="15">
        <v>5.99</v>
      </c>
      <c r="U31" s="16">
        <v>890</v>
      </c>
      <c r="V31" s="16">
        <f t="shared" si="3"/>
        <v>46280</v>
      </c>
    </row>
    <row r="32" spans="1:25">
      <c r="J32" t="s">
        <v>35</v>
      </c>
      <c r="T32" s="15">
        <v>5.79</v>
      </c>
      <c r="U32" s="16">
        <v>873</v>
      </c>
      <c r="V32" s="16">
        <f t="shared" si="3"/>
        <v>45396</v>
      </c>
    </row>
    <row r="33" spans="10:22">
      <c r="T33" s="15">
        <v>5.49</v>
      </c>
      <c r="U33" s="16">
        <v>848</v>
      </c>
      <c r="V33" s="16">
        <f t="shared" si="3"/>
        <v>44096</v>
      </c>
    </row>
    <row r="34" spans="10:22">
      <c r="J34" s="30" t="s">
        <v>36</v>
      </c>
      <c r="T34" s="15">
        <v>5.29</v>
      </c>
      <c r="U34" s="16">
        <v>831</v>
      </c>
      <c r="V34" s="16">
        <f t="shared" si="3"/>
        <v>43212</v>
      </c>
    </row>
    <row r="35" spans="10:22">
      <c r="T35" s="15">
        <v>4.99</v>
      </c>
      <c r="U35" s="16">
        <v>806</v>
      </c>
      <c r="V35" s="16">
        <f t="shared" si="3"/>
        <v>41912</v>
      </c>
    </row>
    <row r="36" spans="10:22">
      <c r="J36" s="27" t="s">
        <v>37</v>
      </c>
      <c r="T36" s="15">
        <v>4.59</v>
      </c>
      <c r="U36" s="16">
        <v>773</v>
      </c>
      <c r="V36" s="16">
        <f t="shared" si="3"/>
        <v>40196</v>
      </c>
    </row>
    <row r="37" spans="10:22">
      <c r="J37" s="27" t="s">
        <v>38</v>
      </c>
      <c r="T37" s="15">
        <v>4.29</v>
      </c>
      <c r="U37" s="16">
        <v>749</v>
      </c>
      <c r="V37" s="16">
        <f t="shared" si="3"/>
        <v>38948</v>
      </c>
    </row>
    <row r="38" spans="10:22">
      <c r="J38" t="s">
        <v>39</v>
      </c>
      <c r="T38" s="15">
        <v>3.99</v>
      </c>
      <c r="U38" s="16">
        <v>725</v>
      </c>
      <c r="V38" s="16">
        <f t="shared" si="3"/>
        <v>37700</v>
      </c>
    </row>
    <row r="39" spans="10:22">
      <c r="J39" t="s">
        <v>40</v>
      </c>
    </row>
    <row r="40" spans="10:22">
      <c r="J40" t="s">
        <v>41</v>
      </c>
    </row>
  </sheetData>
  <mergeCells count="6">
    <mergeCell ref="A30:H30"/>
    <mergeCell ref="B1:H2"/>
    <mergeCell ref="B3:F3"/>
    <mergeCell ref="G3:H3"/>
    <mergeCell ref="A6:H6"/>
    <mergeCell ref="A18:H18"/>
  </mergeCells>
  <hyperlinks>
    <hyperlink ref="J37" r:id="rId1" xr:uid="{05DA8DEB-6863-46D8-B3F9-6E06861F3042}"/>
    <hyperlink ref="J36" r:id="rId2" xr:uid="{7CE2BF80-DB82-4B44-B291-A382AD03C063}"/>
  </hyperlinks>
  <pageMargins left="0.7" right="0.7" top="0.75" bottom="0.75" header="0.3" footer="0.3"/>
  <ignoredErrors>
    <ignoredError sqref="O16 O17:O21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2A38-3D20-414E-BFBC-8E22493CD98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Lucky Khoury</dc:creator>
  <cp:keywords/>
  <dc:description/>
  <cp:lastModifiedBy>Lucky Khoury</cp:lastModifiedBy>
  <cp:revision/>
  <dcterms:created xsi:type="dcterms:W3CDTF">2024-09-11T03:19:47Z</dcterms:created>
  <dcterms:modified xsi:type="dcterms:W3CDTF">2024-09-19T09:06:40Z</dcterms:modified>
  <cp:category/>
  <cp:contentStatus/>
</cp:coreProperties>
</file>