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b12d45ca624262/SLAB/Analyses Completed/Nelson/"/>
    </mc:Choice>
  </mc:AlternateContent>
  <xr:revisionPtr revIDLastSave="76" documentId="8_{81A3F8E3-733F-4D00-8B59-FD41149555BE}" xr6:coauthVersionLast="47" xr6:coauthVersionMax="47" xr10:uidLastSave="{5F0D0D36-1DD1-41C2-8220-A5BB7C6A6EC7}"/>
  <bookViews>
    <workbookView xWindow="-120" yWindow="-120" windowWidth="29040" windowHeight="15720" xr2:uid="{99EAB20E-0F92-4B24-9D6E-661C1DF9210C}"/>
  </bookViews>
  <sheets>
    <sheet name="Final Results" sheetId="2" r:id="rId1"/>
    <sheet name="Run File 01.20.25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2" l="1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B15" i="2"/>
  <c r="B16" i="2"/>
  <c r="B17" i="2"/>
  <c r="B18" i="2"/>
  <c r="B19" i="2"/>
  <c r="B20" i="2"/>
  <c r="B21" i="2"/>
  <c r="B22" i="2"/>
  <c r="B23" i="2"/>
  <c r="B24" i="2"/>
  <c r="B14" i="2"/>
  <c r="G18" i="15"/>
  <c r="F18" i="15"/>
  <c r="E18" i="15"/>
  <c r="G19" i="15"/>
  <c r="F19" i="15"/>
  <c r="E19" i="15"/>
  <c r="E24" i="15" l="1"/>
  <c r="F24" i="15"/>
  <c r="G24" i="15"/>
  <c r="G30" i="15" l="1"/>
  <c r="F30" i="15"/>
  <c r="E30" i="15"/>
  <c r="G29" i="15"/>
  <c r="F29" i="15"/>
  <c r="E29" i="15"/>
  <c r="G28" i="15"/>
  <c r="F28" i="15"/>
  <c r="E28" i="15"/>
  <c r="G27" i="15"/>
  <c r="F27" i="15"/>
  <c r="E27" i="15"/>
  <c r="G26" i="15"/>
  <c r="F26" i="15"/>
  <c r="E26" i="15"/>
  <c r="G25" i="15"/>
  <c r="F25" i="15"/>
  <c r="E25" i="15"/>
  <c r="G23" i="15"/>
  <c r="F23" i="15"/>
  <c r="E23" i="15"/>
  <c r="G22" i="15"/>
  <c r="F22" i="15"/>
  <c r="E22" i="15"/>
  <c r="G21" i="15"/>
  <c r="F21" i="15"/>
  <c r="E21" i="15"/>
  <c r="G20" i="15"/>
  <c r="F20" i="15"/>
  <c r="E20" i="15"/>
  <c r="G17" i="15"/>
  <c r="F17" i="15"/>
  <c r="E17" i="15"/>
  <c r="G16" i="15"/>
  <c r="F16" i="15"/>
  <c r="E16" i="15"/>
  <c r="G15" i="15"/>
  <c r="F15" i="15"/>
  <c r="E15" i="15"/>
  <c r="G14" i="15"/>
  <c r="F14" i="15"/>
  <c r="E14" i="15"/>
  <c r="H15" i="2" l="1"/>
  <c r="G16" i="2"/>
  <c r="H16" i="2"/>
  <c r="G17" i="2"/>
  <c r="H17" i="2"/>
  <c r="G18" i="2"/>
  <c r="H18" i="2"/>
  <c r="H19" i="2"/>
  <c r="G20" i="2"/>
  <c r="G21" i="2"/>
  <c r="G22" i="2"/>
  <c r="H22" i="2"/>
  <c r="G23" i="2"/>
  <c r="H23" i="2"/>
  <c r="G24" i="2"/>
  <c r="H24" i="2"/>
  <c r="G26" i="2"/>
  <c r="H26" i="2"/>
  <c r="G27" i="2"/>
  <c r="G28" i="2"/>
  <c r="H28" i="2"/>
  <c r="G29" i="2"/>
  <c r="G30" i="2"/>
  <c r="H30" i="2"/>
  <c r="H31" i="2"/>
  <c r="H32" i="2"/>
  <c r="G33" i="2"/>
  <c r="H33" i="2"/>
  <c r="H34" i="2"/>
  <c r="G35" i="2"/>
  <c r="H35" i="2"/>
  <c r="G36" i="2"/>
  <c r="H36" i="2"/>
  <c r="F31" i="2"/>
  <c r="F32" i="2"/>
  <c r="F33" i="2"/>
  <c r="F34" i="2"/>
  <c r="F36" i="2"/>
  <c r="F30" i="2"/>
  <c r="F22" i="2"/>
  <c r="F23" i="2"/>
  <c r="F24" i="2"/>
  <c r="F26" i="2"/>
  <c r="F27" i="2"/>
  <c r="F28" i="2"/>
  <c r="F29" i="2"/>
  <c r="F21" i="2"/>
  <c r="F15" i="2"/>
  <c r="F16" i="2"/>
  <c r="F18" i="2"/>
  <c r="F19" i="2"/>
  <c r="F20" i="2"/>
  <c r="F35" i="2"/>
  <c r="G15" i="2"/>
  <c r="G19" i="2"/>
  <c r="H20" i="2"/>
  <c r="H21" i="2"/>
  <c r="H27" i="2"/>
  <c r="H29" i="2"/>
  <c r="G31" i="2"/>
  <c r="G32" i="2"/>
  <c r="G34" i="2"/>
  <c r="F17" i="2"/>
  <c r="G14" i="2" l="1"/>
  <c r="H14" i="2"/>
  <c r="F14" i="2"/>
</calcChain>
</file>

<file path=xl/sharedStrings.xml><?xml version="1.0" encoding="utf-8"?>
<sst xmlns="http://schemas.openxmlformats.org/spreadsheetml/2006/main" count="70" uniqueCount="49">
  <si>
    <t>System</t>
  </si>
  <si>
    <t>TOCReg</t>
  </si>
  <si>
    <t>Deep Seawater Reference Material</t>
    <phoneticPr fontId="0" type="noConversion"/>
  </si>
  <si>
    <t>S/W Version</t>
  </si>
  <si>
    <t>User</t>
  </si>
  <si>
    <t>Date</t>
  </si>
  <si>
    <t>Comments</t>
  </si>
  <si>
    <t>Standards</t>
    <phoneticPr fontId="0" type="noConversion"/>
  </si>
  <si>
    <t>Range</t>
    <phoneticPr fontId="0" type="noConversion"/>
  </si>
  <si>
    <t>0-5mg/L</t>
    <phoneticPr fontId="0" type="noConversion"/>
  </si>
  <si>
    <t>Raw data (mg/L)</t>
    <phoneticPr fontId="0" type="noConversion"/>
  </si>
  <si>
    <t>Unit conversion</t>
    <phoneticPr fontId="0" type="noConversion"/>
  </si>
  <si>
    <t>Sample</t>
    <phoneticPr fontId="0" type="noConversion"/>
  </si>
  <si>
    <t>NPOC (mg/L)</t>
    <phoneticPr fontId="0" type="noConversion"/>
  </si>
  <si>
    <t>TN (mg/L)</t>
    <phoneticPr fontId="0" type="noConversion"/>
  </si>
  <si>
    <t>NPOC (uM)</t>
    <phoneticPr fontId="0" type="noConversion"/>
  </si>
  <si>
    <t>TN (uM)</t>
    <phoneticPr fontId="0" type="noConversion"/>
  </si>
  <si>
    <t>A.Whitworth</t>
  </si>
  <si>
    <t>Data Provided by:</t>
    <phoneticPr fontId="0" type="noConversion"/>
  </si>
  <si>
    <t xml:space="preserve">SOEST Laboratory for </t>
    <phoneticPr fontId="0" type="noConversion"/>
  </si>
  <si>
    <t>Analtyical Biogeochemistry (S-LAB)</t>
    <phoneticPr fontId="0" type="noConversion"/>
  </si>
  <si>
    <t xml:space="preserve">University of Hawaii at Manoa </t>
    <phoneticPr fontId="0" type="noConversion"/>
  </si>
  <si>
    <t>1000 Pope Rd</t>
    <phoneticPr fontId="0" type="noConversion"/>
  </si>
  <si>
    <t>Honolulu, HI 96822</t>
    <phoneticPr fontId="0" type="noConversion"/>
  </si>
  <si>
    <t>808-956-5878</t>
    <phoneticPr fontId="0" type="noConversion"/>
  </si>
  <si>
    <t>Date Samples Received:</t>
    <phoneticPr fontId="0" type="noConversion"/>
  </si>
  <si>
    <t>Project:</t>
  </si>
  <si>
    <t>LNSW</t>
  </si>
  <si>
    <t>DIW</t>
  </si>
  <si>
    <t>NPOC certified reference value 0.504-0.516 mg/L: 42-43 uM</t>
  </si>
  <si>
    <t>TN certified reference value 0.434-0.448 mg/L:  31-32 uM</t>
  </si>
  <si>
    <t>DSWR [B24,L05-24]</t>
  </si>
  <si>
    <t>Nelson/Rochette-Yu Tsuen</t>
  </si>
  <si>
    <t>Nelson/Rochette-Yu Tsuen (rerun)</t>
  </si>
  <si>
    <t>T8 06/02/24 18:00</t>
  </si>
  <si>
    <t>T11 06/02/24 18:00</t>
  </si>
  <si>
    <t>T11 06/03/24 06:00</t>
  </si>
  <si>
    <t>T2 06/06/24 12:00</t>
  </si>
  <si>
    <t>T5 06/06/24 12:00</t>
  </si>
  <si>
    <t>F1_IN 06/06/24 21:00</t>
  </si>
  <si>
    <t>T8 06/11/24 21:00</t>
  </si>
  <si>
    <t>F1_IN 06/11/24 12:00</t>
  </si>
  <si>
    <t>T2 06/11/24 12:00</t>
  </si>
  <si>
    <t>T2 06/11/24 21:00</t>
  </si>
  <si>
    <t>T15 06/11/24 12:00</t>
  </si>
  <si>
    <t>Rerun</t>
  </si>
  <si>
    <t>Original</t>
  </si>
  <si>
    <t>**corrected from "1.119"**</t>
  </si>
  <si>
    <t>Reruns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</si>
</sst>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u/>
      <sz val="10"/>
      <name val="Verdana"/>
      <family val="2"/>
    </font>
    <font>
      <b/>
      <sz val="10"/>
      <name val="Verdan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2" fillId="0" borderId="1" xfId="0" applyFont="1" applyBorder="1"/>
    <xf numFmtId="0" fontId="0" fillId="0" borderId="1" xfId="0" applyBorder="1"/>
    <xf numFmtId="22" fontId="0" fillId="0" borderId="0" xfId="0" applyNumberFormat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4" fontId="3" fillId="0" borderId="0" xfId="0" applyNumberFormat="1" applyFont="1" applyAlignment="1">
      <alignment horizontal="left"/>
    </xf>
    <xf numFmtId="0" fontId="0" fillId="0" borderId="1" xfId="0" applyBorder="1" applyAlignment="1">
      <alignment horizontal="left"/>
    </xf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2" borderId="1" xfId="0" applyFill="1" applyBorder="1" applyAlignment="1">
      <alignment horizontal="left"/>
    </xf>
    <xf numFmtId="165" fontId="0" fillId="2" borderId="1" xfId="0" applyNumberFormat="1" applyFill="1" applyBorder="1" applyAlignment="1">
      <alignment horizontal="left"/>
    </xf>
    <xf numFmtId="2" fontId="0" fillId="2" borderId="1" xfId="0" applyNumberFormat="1" applyFill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3" borderId="0" xfId="0" applyFill="1"/>
    <xf numFmtId="1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</cellXfs>
  <cellStyles count="2">
    <cellStyle name="Normal" xfId="0" builtinId="0"/>
    <cellStyle name="Normal 2" xfId="1" xr:uid="{52A5643C-4D13-40E3-871E-2012150912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876300</xdr:colOff>
      <xdr:row>9</xdr:row>
      <xdr:rowOff>171450</xdr:rowOff>
    </xdr:to>
    <xdr:pic>
      <xdr:nvPicPr>
        <xdr:cNvPr id="7" name="Picture 1" descr="slab with text 3.jpg">
          <a:extLst>
            <a:ext uri="{FF2B5EF4-FFF2-40B4-BE49-F238E27FC236}">
              <a16:creationId xmlns:a16="http://schemas.microsoft.com/office/drawing/2014/main" id="{B57E4693-F9D9-45FF-B3DE-3C6CCB331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54" t="6238" r="17834" b="5814"/>
        <a:stretch>
          <a:fillRect/>
        </a:stretch>
      </xdr:blipFill>
      <xdr:spPr bwMode="auto">
        <a:xfrm>
          <a:off x="0" y="0"/>
          <a:ext cx="3048000" cy="1885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ABBCF-8AA1-4C61-9CB0-F1552C5D92F2}">
  <dimension ref="A1:H36"/>
  <sheetViews>
    <sheetView tabSelected="1" topLeftCell="A7" zoomScaleNormal="100" workbookViewId="0">
      <selection activeCell="E37" sqref="E37"/>
    </sheetView>
  </sheetViews>
  <sheetFormatPr defaultRowHeight="15" x14ac:dyDescent="0.25"/>
  <cols>
    <col min="2" max="2" width="32.5703125" bestFit="1" customWidth="1"/>
    <col min="3" max="3" width="15.42578125" bestFit="1" customWidth="1"/>
    <col min="4" max="4" width="12.140625" bestFit="1" customWidth="1"/>
    <col min="5" max="5" width="25.140625" bestFit="1" customWidth="1"/>
    <col min="6" max="6" width="32.5703125" bestFit="1" customWidth="1"/>
    <col min="7" max="7" width="20.85546875" customWidth="1"/>
    <col min="8" max="8" width="19.28515625" customWidth="1"/>
    <col min="9" max="9" width="11.85546875" bestFit="1" customWidth="1"/>
    <col min="10" max="10" width="62" bestFit="1" customWidth="1"/>
  </cols>
  <sheetData>
    <row r="1" spans="1:8" x14ac:dyDescent="0.25">
      <c r="D1" s="8" t="s">
        <v>18</v>
      </c>
    </row>
    <row r="2" spans="1:8" x14ac:dyDescent="0.25">
      <c r="D2" t="s">
        <v>19</v>
      </c>
    </row>
    <row r="3" spans="1:8" x14ac:dyDescent="0.25">
      <c r="D3" t="s">
        <v>20</v>
      </c>
    </row>
    <row r="4" spans="1:8" x14ac:dyDescent="0.25">
      <c r="D4" t="s">
        <v>21</v>
      </c>
    </row>
    <row r="5" spans="1:8" x14ac:dyDescent="0.25">
      <c r="D5" t="s">
        <v>22</v>
      </c>
    </row>
    <row r="6" spans="1:8" x14ac:dyDescent="0.25">
      <c r="D6" t="s">
        <v>23</v>
      </c>
    </row>
    <row r="7" spans="1:8" x14ac:dyDescent="0.25">
      <c r="D7" t="s">
        <v>24</v>
      </c>
    </row>
    <row r="9" spans="1:8" x14ac:dyDescent="0.25">
      <c r="D9" s="8" t="s">
        <v>25</v>
      </c>
      <c r="F9" s="13" t="s">
        <v>48</v>
      </c>
    </row>
    <row r="10" spans="1:8" x14ac:dyDescent="0.25">
      <c r="D10" s="8"/>
    </row>
    <row r="11" spans="1:8" x14ac:dyDescent="0.25">
      <c r="D11" s="8" t="s">
        <v>26</v>
      </c>
      <c r="E11" t="s">
        <v>32</v>
      </c>
      <c r="G11" s="9"/>
    </row>
    <row r="13" spans="1:8" ht="15" customHeight="1" x14ac:dyDescent="0.25">
      <c r="B13" s="5" t="s">
        <v>12</v>
      </c>
      <c r="C13" s="5" t="s">
        <v>13</v>
      </c>
      <c r="D13" s="5" t="s">
        <v>14</v>
      </c>
      <c r="F13" s="5" t="s">
        <v>12</v>
      </c>
      <c r="G13" s="5" t="s">
        <v>15</v>
      </c>
      <c r="H13" s="5" t="s">
        <v>16</v>
      </c>
    </row>
    <row r="14" spans="1:8" x14ac:dyDescent="0.25">
      <c r="A14" s="37" t="s">
        <v>45</v>
      </c>
      <c r="B14" s="34" t="str">
        <f>'Run File 01.20.25'!A17</f>
        <v>T8 06/02/24 18:00</v>
      </c>
      <c r="C14" s="48">
        <f>'Run File 01.20.25'!B17</f>
        <v>5.9131285714285706</v>
      </c>
      <c r="D14" s="48">
        <f>'Run File 01.20.25'!C17</f>
        <v>0.15814500000000004</v>
      </c>
      <c r="F14" s="35" t="str">
        <f>B14</f>
        <v>T8 06/02/24 18:00</v>
      </c>
      <c r="G14" s="36">
        <f>C14/12.0107*1000</f>
        <v>492.32172741210513</v>
      </c>
      <c r="H14" s="36">
        <f>D14/14.0067*1000</f>
        <v>11.290668037439227</v>
      </c>
    </row>
    <row r="15" spans="1:8" x14ac:dyDescent="0.25">
      <c r="A15" s="38"/>
      <c r="B15" s="34" t="str">
        <f>'Run File 01.20.25'!A18</f>
        <v>T11 06/02/24 18:00</v>
      </c>
      <c r="C15" s="48">
        <f>'Run File 01.20.25'!B18</f>
        <v>5.4806285714285998</v>
      </c>
      <c r="D15" s="48">
        <f>'Run File 01.20.25'!C18</f>
        <v>0.17242500000000005</v>
      </c>
      <c r="F15" s="35" t="str">
        <f t="shared" ref="F15:F36" si="0">B15</f>
        <v>T11 06/02/24 18:00</v>
      </c>
      <c r="G15" s="36">
        <f t="shared" ref="G15:G36" si="1">C15/12.0107*1000</f>
        <v>456.31216926811925</v>
      </c>
      <c r="H15" s="36">
        <f t="shared" ref="H15:H36" si="2">D15/14.0067*1000</f>
        <v>12.310180128081566</v>
      </c>
    </row>
    <row r="16" spans="1:8" x14ac:dyDescent="0.25">
      <c r="A16" s="38"/>
      <c r="B16" s="34" t="str">
        <f>'Run File 01.20.25'!A19</f>
        <v>T11 06/03/24 06:00</v>
      </c>
      <c r="C16" s="48">
        <f>'Run File 01.20.25'!B19</f>
        <v>1.1756285714285712</v>
      </c>
      <c r="D16" s="48">
        <f>'Run File 01.20.25'!C19</f>
        <v>0.10835000000000004</v>
      </c>
      <c r="F16" s="35" t="str">
        <f t="shared" si="0"/>
        <v>T11 06/03/24 06:00</v>
      </c>
      <c r="G16" s="36">
        <f t="shared" si="1"/>
        <v>97.881769707724885</v>
      </c>
      <c r="H16" s="36">
        <f t="shared" si="2"/>
        <v>7.7355836849507762</v>
      </c>
    </row>
    <row r="17" spans="1:8" x14ac:dyDescent="0.25">
      <c r="A17" s="38"/>
      <c r="B17" s="34" t="str">
        <f>'Run File 01.20.25'!A20</f>
        <v>T2 06/06/24 12:00</v>
      </c>
      <c r="C17" s="48">
        <f>'Run File 01.20.25'!B20</f>
        <v>1.7990901098901095</v>
      </c>
      <c r="D17" s="48">
        <f>'Run File 01.20.25'!C20</f>
        <v>0.69589615384615389</v>
      </c>
      <c r="F17" s="35" t="str">
        <f t="shared" si="0"/>
        <v>T2 06/06/24 12:00</v>
      </c>
      <c r="G17" s="36">
        <f t="shared" si="1"/>
        <v>149.790612528005</v>
      </c>
      <c r="H17" s="36">
        <f t="shared" si="2"/>
        <v>49.683091223925253</v>
      </c>
    </row>
    <row r="18" spans="1:8" x14ac:dyDescent="0.25">
      <c r="A18" s="38"/>
      <c r="B18" s="34" t="str">
        <f>'Run File 01.20.25'!A21</f>
        <v>T5 06/06/24 12:00</v>
      </c>
      <c r="C18" s="48">
        <f>'Run File 01.20.25'!B21</f>
        <v>1.6479362637362631</v>
      </c>
      <c r="D18" s="48">
        <f>'Run File 01.20.25'!C21</f>
        <v>0.70270384615384618</v>
      </c>
      <c r="F18" s="35" t="str">
        <f t="shared" si="0"/>
        <v>T5 06/06/24 12:00</v>
      </c>
      <c r="G18" s="36">
        <f t="shared" si="1"/>
        <v>137.2056802464688</v>
      </c>
      <c r="H18" s="36">
        <f t="shared" si="2"/>
        <v>50.169122359574075</v>
      </c>
    </row>
    <row r="19" spans="1:8" x14ac:dyDescent="0.25">
      <c r="A19" s="38"/>
      <c r="B19" s="34" t="str">
        <f>'Run File 01.20.25'!A22</f>
        <v>F1_IN 06/06/24 21:00</v>
      </c>
      <c r="C19" s="48">
        <f>'Run File 01.20.25'!B22</f>
        <v>5.781878571428571</v>
      </c>
      <c r="D19" s="48">
        <f>'Run File 01.20.25'!C22</f>
        <v>0.17458750000000006</v>
      </c>
      <c r="F19" s="35" t="str">
        <f t="shared" si="0"/>
        <v>F1_IN 06/06/24 21:00</v>
      </c>
      <c r="G19" s="36">
        <f t="shared" si="1"/>
        <v>481.39397132794682</v>
      </c>
      <c r="H19" s="36">
        <f t="shared" si="2"/>
        <v>12.464570526962101</v>
      </c>
    </row>
    <row r="20" spans="1:8" x14ac:dyDescent="0.25">
      <c r="A20" s="38"/>
      <c r="B20" s="34" t="str">
        <f>'Run File 01.20.25'!A23</f>
        <v>T8 06/11/24 21:00</v>
      </c>
      <c r="C20" s="48">
        <f>'Run File 01.20.25'!B23</f>
        <v>5.7406285714285996</v>
      </c>
      <c r="D20" s="48">
        <f>'Run File 01.20.25'!C23</f>
        <v>0.21355000000000005</v>
      </c>
      <c r="F20" s="35" t="str">
        <f t="shared" si="0"/>
        <v>T8 06/11/24 21:00</v>
      </c>
      <c r="G20" s="36">
        <f t="shared" si="1"/>
        <v>477.95953370149948</v>
      </c>
      <c r="H20" s="36">
        <f t="shared" si="2"/>
        <v>15.246274996965742</v>
      </c>
    </row>
    <row r="21" spans="1:8" x14ac:dyDescent="0.25">
      <c r="A21" s="38"/>
      <c r="B21" s="34" t="str">
        <f>'Run File 01.20.25'!A24</f>
        <v>F1_IN 06/11/24 12:00</v>
      </c>
      <c r="C21" s="48">
        <f>'Run File 01.20.25'!B24</f>
        <v>4.4131285714285697</v>
      </c>
      <c r="D21" s="48">
        <f>'Run File 01.20.25'!C24</f>
        <v>0.12307500000000005</v>
      </c>
      <c r="F21" s="35" t="str">
        <f t="shared" si="0"/>
        <v>F1_IN 06/11/24 12:00</v>
      </c>
      <c r="G21" s="36">
        <f t="shared" si="1"/>
        <v>367.433086450296</v>
      </c>
      <c r="H21" s="36">
        <f t="shared" si="2"/>
        <v>8.7868662854205528</v>
      </c>
    </row>
    <row r="22" spans="1:8" x14ac:dyDescent="0.25">
      <c r="A22" s="38"/>
      <c r="B22" s="34" t="str">
        <f>'Run File 01.20.25'!A25</f>
        <v>T2 06/11/24 12:00</v>
      </c>
      <c r="C22" s="48">
        <f>'Run File 01.20.25'!B25</f>
        <v>5.2266285714285701</v>
      </c>
      <c r="D22" s="48">
        <f>'Run File 01.20.25'!C25</f>
        <v>0.14103000000000004</v>
      </c>
      <c r="F22" s="35" t="str">
        <f t="shared" si="0"/>
        <v>T2 06/11/24 12:00</v>
      </c>
      <c r="G22" s="36">
        <f t="shared" si="1"/>
        <v>435.16435939858377</v>
      </c>
      <c r="H22" s="36">
        <f t="shared" si="2"/>
        <v>10.068752811154665</v>
      </c>
    </row>
    <row r="23" spans="1:8" x14ac:dyDescent="0.25">
      <c r="A23" s="38"/>
      <c r="B23" s="34" t="str">
        <f>'Run File 01.20.25'!A26</f>
        <v>T2 06/11/24 21:00</v>
      </c>
      <c r="C23" s="48">
        <f>'Run File 01.20.25'!B26</f>
        <v>5.5106285714286001</v>
      </c>
      <c r="D23" s="48">
        <f>'Run File 01.20.25'!C26</f>
        <v>0.17047500000000004</v>
      </c>
      <c r="F23" s="35" t="str">
        <f t="shared" si="0"/>
        <v>T2 06/11/24 21:00</v>
      </c>
      <c r="G23" s="36">
        <f t="shared" si="1"/>
        <v>458.80994208735541</v>
      </c>
      <c r="H23" s="36">
        <f t="shared" si="2"/>
        <v>12.170961040073681</v>
      </c>
    </row>
    <row r="24" spans="1:8" x14ac:dyDescent="0.25">
      <c r="A24" s="39"/>
      <c r="B24" s="34" t="str">
        <f>'Run File 01.20.25'!A27</f>
        <v>T15 06/11/24 12:00</v>
      </c>
      <c r="C24" s="48">
        <f>'Run File 01.20.25'!B27</f>
        <v>1.6646285714285711</v>
      </c>
      <c r="D24" s="48">
        <f>'Run File 01.20.25'!C27</f>
        <v>0.26595000000000002</v>
      </c>
      <c r="F24" s="35" t="str">
        <f t="shared" si="0"/>
        <v>T15 06/11/24 12:00</v>
      </c>
      <c r="G24" s="36">
        <f t="shared" si="1"/>
        <v>138.59546666127463</v>
      </c>
      <c r="H24" s="36">
        <f t="shared" si="2"/>
        <v>18.9873417721519</v>
      </c>
    </row>
    <row r="25" spans="1:8" x14ac:dyDescent="0.25">
      <c r="B25" s="6"/>
      <c r="C25" s="16"/>
      <c r="D25" s="16"/>
      <c r="F25" s="11"/>
      <c r="G25" s="12"/>
      <c r="H25" s="12"/>
    </row>
    <row r="26" spans="1:8" x14ac:dyDescent="0.25">
      <c r="A26" s="42" t="s">
        <v>46</v>
      </c>
      <c r="B26" s="40" t="s">
        <v>34</v>
      </c>
      <c r="C26" s="41">
        <v>5.1504000000000003</v>
      </c>
      <c r="D26" s="41">
        <v>0.16904999999999998</v>
      </c>
      <c r="F26" s="46" t="str">
        <f t="shared" si="0"/>
        <v>T8 06/02/24 18:00</v>
      </c>
      <c r="G26" s="47">
        <f t="shared" si="1"/>
        <v>428.8176376064676</v>
      </c>
      <c r="H26" s="47">
        <f t="shared" si="2"/>
        <v>12.069224014221762</v>
      </c>
    </row>
    <row r="27" spans="1:8" x14ac:dyDescent="0.25">
      <c r="A27" s="43"/>
      <c r="B27" s="40" t="s">
        <v>35</v>
      </c>
      <c r="C27" s="41">
        <v>4.6584000000000003</v>
      </c>
      <c r="D27" s="41">
        <v>0.23021999999999995</v>
      </c>
      <c r="F27" s="46" t="str">
        <f t="shared" si="0"/>
        <v>T11 06/02/24 18:00</v>
      </c>
      <c r="G27" s="47">
        <f t="shared" si="1"/>
        <v>387.85416337099423</v>
      </c>
      <c r="H27" s="47">
        <f t="shared" si="2"/>
        <v>16.436419713422861</v>
      </c>
    </row>
    <row r="28" spans="1:8" x14ac:dyDescent="0.25">
      <c r="A28" s="43"/>
      <c r="B28" s="40" t="s">
        <v>36</v>
      </c>
      <c r="C28" s="41">
        <v>1.0450499999999998</v>
      </c>
      <c r="D28" s="41">
        <v>0.15389</v>
      </c>
      <c r="E28" s="45" t="s">
        <v>47</v>
      </c>
      <c r="F28" s="46" t="str">
        <f t="shared" si="0"/>
        <v>T11 06/03/24 06:00</v>
      </c>
      <c r="G28" s="47">
        <f t="shared" si="1"/>
        <v>87.009916158092352</v>
      </c>
      <c r="H28" s="47">
        <f t="shared" si="2"/>
        <v>10.986884847965616</v>
      </c>
    </row>
    <row r="29" spans="1:8" x14ac:dyDescent="0.25">
      <c r="A29" s="43"/>
      <c r="B29" s="40" t="s">
        <v>37</v>
      </c>
      <c r="C29" s="41">
        <v>2.5480499999999999</v>
      </c>
      <c r="D29" s="41">
        <v>0.67320000000000002</v>
      </c>
      <c r="F29" s="46" t="str">
        <f t="shared" si="0"/>
        <v>T2 06/06/24 12:00</v>
      </c>
      <c r="G29" s="47">
        <f t="shared" si="1"/>
        <v>212.14833440182505</v>
      </c>
      <c r="H29" s="47">
        <f t="shared" si="2"/>
        <v>48.062712844567244</v>
      </c>
    </row>
    <row r="30" spans="1:8" x14ac:dyDescent="0.25">
      <c r="A30" s="43"/>
      <c r="B30" s="40" t="s">
        <v>38</v>
      </c>
      <c r="C30" s="41">
        <v>2.4420500000000001</v>
      </c>
      <c r="D30" s="41">
        <v>0.67280000000000006</v>
      </c>
      <c r="F30" s="46" t="str">
        <f t="shared" si="0"/>
        <v>T5 06/06/24 12:00</v>
      </c>
      <c r="G30" s="47">
        <f t="shared" si="1"/>
        <v>203.32287044052387</v>
      </c>
      <c r="H30" s="47">
        <f t="shared" si="2"/>
        <v>48.034155082924606</v>
      </c>
    </row>
    <row r="31" spans="1:8" x14ac:dyDescent="0.25">
      <c r="A31" s="43"/>
      <c r="B31" s="40" t="s">
        <v>39</v>
      </c>
      <c r="C31" s="41">
        <v>5.424266666666667</v>
      </c>
      <c r="D31" s="41">
        <v>0.18252499999999999</v>
      </c>
      <c r="F31" s="46" t="str">
        <f t="shared" si="0"/>
        <v>F1_IN 06/06/24 21:00</v>
      </c>
      <c r="G31" s="47">
        <f t="shared" si="1"/>
        <v>451.61952814296149</v>
      </c>
      <c r="H31" s="47">
        <f t="shared" si="2"/>
        <v>13.031263609558282</v>
      </c>
    </row>
    <row r="32" spans="1:8" x14ac:dyDescent="0.25">
      <c r="A32" s="43"/>
      <c r="B32" s="40" t="s">
        <v>40</v>
      </c>
      <c r="C32" s="41">
        <v>4.3752666666666666</v>
      </c>
      <c r="D32" s="41">
        <v>0.16892499999999999</v>
      </c>
      <c r="F32" s="46" t="str">
        <f t="shared" si="0"/>
        <v>T8 06/11/24 21:00</v>
      </c>
      <c r="G32" s="47">
        <f t="shared" si="1"/>
        <v>364.28073856366962</v>
      </c>
      <c r="H32" s="47">
        <f t="shared" si="2"/>
        <v>12.060299713708439</v>
      </c>
    </row>
    <row r="33" spans="1:8" x14ac:dyDescent="0.25">
      <c r="A33" s="43"/>
      <c r="B33" s="40" t="s">
        <v>41</v>
      </c>
      <c r="C33" s="41">
        <v>3.9932666666666665</v>
      </c>
      <c r="D33" s="41">
        <v>0.16214500000000001</v>
      </c>
      <c r="F33" s="46" t="str">
        <f t="shared" si="0"/>
        <v>F1_IN 06/11/24 12:00</v>
      </c>
      <c r="G33" s="47">
        <f t="shared" si="1"/>
        <v>332.47576466539556</v>
      </c>
      <c r="H33" s="47">
        <f t="shared" si="2"/>
        <v>11.57624565386565</v>
      </c>
    </row>
    <row r="34" spans="1:8" x14ac:dyDescent="0.25">
      <c r="A34" s="43"/>
      <c r="B34" s="40" t="s">
        <v>42</v>
      </c>
      <c r="C34" s="41">
        <v>4.1832666666666665</v>
      </c>
      <c r="D34" s="41">
        <v>0.17182500000000001</v>
      </c>
      <c r="F34" s="46" t="str">
        <f t="shared" si="0"/>
        <v>T2 06/11/24 12:00</v>
      </c>
      <c r="G34" s="47">
        <f t="shared" si="1"/>
        <v>348.29499252055808</v>
      </c>
      <c r="H34" s="47">
        <f t="shared" si="2"/>
        <v>12.267343485617598</v>
      </c>
    </row>
    <row r="35" spans="1:8" x14ac:dyDescent="0.25">
      <c r="A35" s="43"/>
      <c r="B35" s="40" t="s">
        <v>43</v>
      </c>
      <c r="C35" s="41">
        <v>4.2802666666666669</v>
      </c>
      <c r="D35" s="41">
        <v>0.174925</v>
      </c>
      <c r="F35" s="46" t="str">
        <f t="shared" si="0"/>
        <v>T2 06/11/24 21:00</v>
      </c>
      <c r="G35" s="47">
        <f t="shared" si="1"/>
        <v>356.37112463608838</v>
      </c>
      <c r="H35" s="47">
        <f t="shared" si="2"/>
        <v>12.488666138348075</v>
      </c>
    </row>
    <row r="36" spans="1:8" x14ac:dyDescent="0.25">
      <c r="A36" s="44"/>
      <c r="B36" s="40" t="s">
        <v>44</v>
      </c>
      <c r="C36" s="41">
        <v>4.5136333333333329</v>
      </c>
      <c r="D36" s="41">
        <v>0.6579583333333332</v>
      </c>
      <c r="F36" s="46" t="str">
        <f t="shared" si="0"/>
        <v>T15 06/11/24 12:00</v>
      </c>
      <c r="G36" s="47">
        <f t="shared" si="1"/>
        <v>375.80102186661333</v>
      </c>
      <c r="H36" s="47">
        <f t="shared" si="2"/>
        <v>46.974543135309041</v>
      </c>
    </row>
  </sheetData>
  <mergeCells count="2">
    <mergeCell ref="A14:A24"/>
    <mergeCell ref="A26:A36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8312-0FE3-49B0-9392-E58E2AE5FE9D}">
  <dimension ref="A1:G30"/>
  <sheetViews>
    <sheetView zoomScaleNormal="100" workbookViewId="0">
      <selection activeCell="C31" sqref="C31"/>
    </sheetView>
  </sheetViews>
  <sheetFormatPr defaultRowHeight="15" x14ac:dyDescent="0.25"/>
  <cols>
    <col min="1" max="1" width="47.28515625" bestFit="1" customWidth="1"/>
    <col min="2" max="2" width="37.140625" bestFit="1" customWidth="1"/>
    <col min="3" max="3" width="14.5703125" customWidth="1"/>
    <col min="5" max="5" width="42.140625" bestFit="1" customWidth="1"/>
    <col min="6" max="6" width="15.5703125" customWidth="1"/>
    <col min="7" max="7" width="14" customWidth="1"/>
  </cols>
  <sheetData>
    <row r="1" spans="1:7" x14ac:dyDescent="0.25">
      <c r="A1" s="1" t="s">
        <v>0</v>
      </c>
      <c r="B1" s="2" t="s">
        <v>1</v>
      </c>
      <c r="D1" s="22" t="s">
        <v>2</v>
      </c>
      <c r="E1" s="23"/>
      <c r="F1" s="23"/>
      <c r="G1" s="24"/>
    </row>
    <row r="2" spans="1:7" ht="15.75" thickBot="1" x14ac:dyDescent="0.3">
      <c r="A2" s="1" t="s">
        <v>3</v>
      </c>
      <c r="B2" s="2">
        <v>1</v>
      </c>
      <c r="D2" s="25"/>
      <c r="E2" s="26"/>
      <c r="F2" s="26"/>
      <c r="G2" s="27"/>
    </row>
    <row r="3" spans="1:7" x14ac:dyDescent="0.25">
      <c r="A3" s="1" t="s">
        <v>4</v>
      </c>
      <c r="B3" s="14" t="s">
        <v>17</v>
      </c>
      <c r="D3" s="28" t="s">
        <v>29</v>
      </c>
      <c r="E3" s="29"/>
      <c r="F3" s="29"/>
      <c r="G3" s="30"/>
    </row>
    <row r="4" spans="1:7" ht="15.75" thickBot="1" x14ac:dyDescent="0.3">
      <c r="A4" s="1" t="s">
        <v>5</v>
      </c>
      <c r="B4" s="17">
        <v>45677</v>
      </c>
      <c r="C4" s="3"/>
      <c r="D4" s="31" t="s">
        <v>30</v>
      </c>
      <c r="E4" s="32"/>
      <c r="F4" s="32"/>
      <c r="G4" s="33"/>
    </row>
    <row r="5" spans="1:7" x14ac:dyDescent="0.25">
      <c r="A5" s="1" t="s">
        <v>6</v>
      </c>
      <c r="B5" s="18" t="s">
        <v>33</v>
      </c>
    </row>
    <row r="7" spans="1:7" ht="15" customHeight="1" x14ac:dyDescent="0.25"/>
    <row r="9" spans="1:7" x14ac:dyDescent="0.25">
      <c r="A9" s="4" t="s">
        <v>7</v>
      </c>
    </row>
    <row r="10" spans="1:7" x14ac:dyDescent="0.25">
      <c r="A10" s="5" t="s">
        <v>8</v>
      </c>
      <c r="B10" s="6" t="s">
        <v>9</v>
      </c>
    </row>
    <row r="11" spans="1:7" x14ac:dyDescent="0.25">
      <c r="A11" s="7"/>
      <c r="B11" s="10"/>
    </row>
    <row r="12" spans="1:7" x14ac:dyDescent="0.25">
      <c r="A12" t="s">
        <v>10</v>
      </c>
      <c r="E12" t="s">
        <v>11</v>
      </c>
    </row>
    <row r="13" spans="1:7" x14ac:dyDescent="0.25">
      <c r="A13" s="1" t="s">
        <v>12</v>
      </c>
      <c r="B13" s="1" t="s">
        <v>13</v>
      </c>
      <c r="C13" s="1" t="s">
        <v>14</v>
      </c>
      <c r="E13" s="1" t="s">
        <v>12</v>
      </c>
      <c r="F13" s="1" t="s">
        <v>15</v>
      </c>
      <c r="G13" s="1" t="s">
        <v>16</v>
      </c>
    </row>
    <row r="14" spans="1:7" x14ac:dyDescent="0.25">
      <c r="A14" s="19" t="s">
        <v>28</v>
      </c>
      <c r="B14" s="20">
        <v>-7.5700000000000003E-3</v>
      </c>
      <c r="C14" s="20">
        <v>0</v>
      </c>
      <c r="E14" s="19" t="str">
        <f>A14</f>
        <v>DIW</v>
      </c>
      <c r="F14" s="21">
        <f>B14/12.0107*1000</f>
        <v>-0.63027134138726304</v>
      </c>
      <c r="G14" s="21">
        <f>C14/14.0067*1000</f>
        <v>0</v>
      </c>
    </row>
    <row r="15" spans="1:7" x14ac:dyDescent="0.25">
      <c r="A15" s="19" t="s">
        <v>27</v>
      </c>
      <c r="B15" s="20">
        <v>0.90659999999999996</v>
      </c>
      <c r="C15" s="20">
        <v>5.8470000000000001E-2</v>
      </c>
      <c r="E15" s="19" t="str">
        <f>A15</f>
        <v>LNSW</v>
      </c>
      <c r="F15" s="21">
        <f>B15/12.0107*1000</f>
        <v>75.482694597317391</v>
      </c>
      <c r="G15" s="21">
        <f>C15/14.0067*1000</f>
        <v>4.1744308081132599</v>
      </c>
    </row>
    <row r="16" spans="1:7" x14ac:dyDescent="0.25">
      <c r="A16" s="19" t="s">
        <v>31</v>
      </c>
      <c r="B16" s="20">
        <v>0.50672857142857097</v>
      </c>
      <c r="C16" s="20">
        <v>0.44305</v>
      </c>
      <c r="E16" s="19" t="str">
        <f>A16</f>
        <v>DSWR [B24,L05-24]</v>
      </c>
      <c r="F16" s="21">
        <f>B16/12.0107*1000</f>
        <v>42.189761748155476</v>
      </c>
      <c r="G16" s="21">
        <f>C16/14.0067*1000</f>
        <v>31.63129073943184</v>
      </c>
    </row>
    <row r="17" spans="1:7" x14ac:dyDescent="0.25">
      <c r="A17" s="6" t="s">
        <v>34</v>
      </c>
      <c r="B17" s="16">
        <v>5.9131285714285706</v>
      </c>
      <c r="C17" s="16">
        <v>0.15814500000000004</v>
      </c>
      <c r="D17" s="15"/>
      <c r="E17" s="6" t="str">
        <f>A17</f>
        <v>T8 06/02/24 18:00</v>
      </c>
      <c r="F17" s="12">
        <f>B17/12.0107*1000</f>
        <v>492.32172741210513</v>
      </c>
      <c r="G17" s="12">
        <f>C17/14.0067*1000</f>
        <v>11.290668037439227</v>
      </c>
    </row>
    <row r="18" spans="1:7" x14ac:dyDescent="0.25">
      <c r="A18" s="6" t="s">
        <v>35</v>
      </c>
      <c r="B18" s="16">
        <v>5.4806285714285998</v>
      </c>
      <c r="C18" s="16">
        <v>0.17242500000000005</v>
      </c>
      <c r="D18" s="15"/>
      <c r="E18" s="6" t="str">
        <f>A18</f>
        <v>T11 06/02/24 18:00</v>
      </c>
      <c r="F18" s="12">
        <f>B18/12.0107*1000</f>
        <v>456.31216926811925</v>
      </c>
      <c r="G18" s="12">
        <f>C18/14.0067*1000</f>
        <v>12.310180128081566</v>
      </c>
    </row>
    <row r="19" spans="1:7" x14ac:dyDescent="0.25">
      <c r="A19" s="6" t="s">
        <v>36</v>
      </c>
      <c r="B19" s="16">
        <v>1.1756285714285712</v>
      </c>
      <c r="C19" s="16">
        <v>0.10835000000000004</v>
      </c>
      <c r="D19" s="15"/>
      <c r="E19" s="6" t="str">
        <f t="shared" ref="E19" si="0">A19</f>
        <v>T11 06/03/24 06:00</v>
      </c>
      <c r="F19" s="12">
        <f t="shared" ref="F19" si="1">B19/12.0107*1000</f>
        <v>97.881769707724885</v>
      </c>
      <c r="G19" s="12">
        <f t="shared" ref="G19" si="2">C19/14.0067*1000</f>
        <v>7.7355836849507762</v>
      </c>
    </row>
    <row r="20" spans="1:7" x14ac:dyDescent="0.25">
      <c r="A20" s="6" t="s">
        <v>37</v>
      </c>
      <c r="B20" s="16">
        <v>1.7990901098901095</v>
      </c>
      <c r="C20" s="16">
        <v>0.69589615384615389</v>
      </c>
      <c r="D20" s="15"/>
      <c r="E20" s="6" t="str">
        <f t="shared" ref="E20:E30" si="3">A20</f>
        <v>T2 06/06/24 12:00</v>
      </c>
      <c r="F20" s="12">
        <f t="shared" ref="F20:F30" si="4">B20/12.0107*1000</f>
        <v>149.790612528005</v>
      </c>
      <c r="G20" s="12">
        <f t="shared" ref="G20:G30" si="5">C20/14.0067*1000</f>
        <v>49.683091223925253</v>
      </c>
    </row>
    <row r="21" spans="1:7" x14ac:dyDescent="0.25">
      <c r="A21" s="6" t="s">
        <v>38</v>
      </c>
      <c r="B21" s="16">
        <v>1.6479362637362631</v>
      </c>
      <c r="C21" s="16">
        <v>0.70270384615384618</v>
      </c>
      <c r="D21" s="15"/>
      <c r="E21" s="6" t="str">
        <f t="shared" si="3"/>
        <v>T5 06/06/24 12:00</v>
      </c>
      <c r="F21" s="12">
        <f t="shared" si="4"/>
        <v>137.2056802464688</v>
      </c>
      <c r="G21" s="12">
        <f t="shared" si="5"/>
        <v>50.169122359574075</v>
      </c>
    </row>
    <row r="22" spans="1:7" x14ac:dyDescent="0.25">
      <c r="A22" s="6" t="s">
        <v>39</v>
      </c>
      <c r="B22" s="16">
        <v>5.781878571428571</v>
      </c>
      <c r="C22" s="16">
        <v>0.17458750000000006</v>
      </c>
      <c r="D22" s="15"/>
      <c r="E22" s="6" t="str">
        <f t="shared" si="3"/>
        <v>F1_IN 06/06/24 21:00</v>
      </c>
      <c r="F22" s="12">
        <f t="shared" si="4"/>
        <v>481.39397132794682</v>
      </c>
      <c r="G22" s="12">
        <f t="shared" si="5"/>
        <v>12.464570526962101</v>
      </c>
    </row>
    <row r="23" spans="1:7" x14ac:dyDescent="0.25">
      <c r="A23" s="6" t="s">
        <v>40</v>
      </c>
      <c r="B23" s="16">
        <v>5.7406285714285996</v>
      </c>
      <c r="C23" s="16">
        <v>0.21355000000000005</v>
      </c>
      <c r="D23" s="15"/>
      <c r="E23" s="6" t="str">
        <f t="shared" si="3"/>
        <v>T8 06/11/24 21:00</v>
      </c>
      <c r="F23" s="12">
        <f t="shared" si="4"/>
        <v>477.95953370149948</v>
      </c>
      <c r="G23" s="12">
        <f t="shared" si="5"/>
        <v>15.246274996965742</v>
      </c>
    </row>
    <row r="24" spans="1:7" x14ac:dyDescent="0.25">
      <c r="A24" s="6" t="s">
        <v>41</v>
      </c>
      <c r="B24" s="16">
        <v>4.4131285714285697</v>
      </c>
      <c r="C24" s="16">
        <v>0.12307500000000005</v>
      </c>
      <c r="D24" s="15"/>
      <c r="E24" s="6" t="str">
        <f t="shared" ref="E24" si="6">A24</f>
        <v>F1_IN 06/11/24 12:00</v>
      </c>
      <c r="F24" s="12">
        <f t="shared" ref="F24" si="7">B24/12.0107*1000</f>
        <v>367.433086450296</v>
      </c>
      <c r="G24" s="12">
        <f t="shared" ref="G24" si="8">C24/14.0067*1000</f>
        <v>8.7868662854205528</v>
      </c>
    </row>
    <row r="25" spans="1:7" x14ac:dyDescent="0.25">
      <c r="A25" s="6" t="s">
        <v>42</v>
      </c>
      <c r="B25" s="16">
        <v>5.2266285714285701</v>
      </c>
      <c r="C25" s="16">
        <v>0.14103000000000004</v>
      </c>
      <c r="D25" s="15"/>
      <c r="E25" s="6" t="str">
        <f t="shared" si="3"/>
        <v>T2 06/11/24 12:00</v>
      </c>
      <c r="F25" s="12">
        <f t="shared" si="4"/>
        <v>435.16435939858377</v>
      </c>
      <c r="G25" s="12">
        <f t="shared" si="5"/>
        <v>10.068752811154665</v>
      </c>
    </row>
    <row r="26" spans="1:7" x14ac:dyDescent="0.25">
      <c r="A26" s="6" t="s">
        <v>43</v>
      </c>
      <c r="B26" s="16">
        <v>5.5106285714286001</v>
      </c>
      <c r="C26" s="16">
        <v>0.17047500000000004</v>
      </c>
      <c r="D26" s="15"/>
      <c r="E26" s="6" t="str">
        <f t="shared" si="3"/>
        <v>T2 06/11/24 21:00</v>
      </c>
      <c r="F26" s="12">
        <f t="shared" si="4"/>
        <v>458.80994208735541</v>
      </c>
      <c r="G26" s="12">
        <f t="shared" si="5"/>
        <v>12.170961040073681</v>
      </c>
    </row>
    <row r="27" spans="1:7" x14ac:dyDescent="0.25">
      <c r="A27" s="6" t="s">
        <v>44</v>
      </c>
      <c r="B27" s="16">
        <v>1.6646285714285711</v>
      </c>
      <c r="C27" s="16">
        <v>0.26595000000000002</v>
      </c>
      <c r="E27" s="6" t="str">
        <f t="shared" si="3"/>
        <v>T15 06/11/24 12:00</v>
      </c>
      <c r="F27" s="12">
        <f t="shared" si="4"/>
        <v>138.59546666127463</v>
      </c>
      <c r="G27" s="12">
        <f t="shared" si="5"/>
        <v>18.9873417721519</v>
      </c>
    </row>
    <row r="28" spans="1:7" x14ac:dyDescent="0.25">
      <c r="A28" s="19" t="s">
        <v>28</v>
      </c>
      <c r="B28" s="20">
        <v>-2.7699999999999999E-3</v>
      </c>
      <c r="C28" s="20">
        <v>0</v>
      </c>
      <c r="E28" s="19" t="str">
        <f t="shared" si="3"/>
        <v>DIW</v>
      </c>
      <c r="F28" s="21">
        <f t="shared" si="4"/>
        <v>-0.23062769030947403</v>
      </c>
      <c r="G28" s="21">
        <f t="shared" si="5"/>
        <v>0</v>
      </c>
    </row>
    <row r="29" spans="1:7" x14ac:dyDescent="0.25">
      <c r="A29" s="19" t="s">
        <v>27</v>
      </c>
      <c r="B29" s="20">
        <v>0.88819999999999999</v>
      </c>
      <c r="C29" s="20">
        <v>5.4269999999999999E-2</v>
      </c>
      <c r="E29" s="19" t="str">
        <f t="shared" si="3"/>
        <v>LNSW</v>
      </c>
      <c r="F29" s="21">
        <f t="shared" si="4"/>
        <v>73.950727268185872</v>
      </c>
      <c r="G29" s="21">
        <f t="shared" si="5"/>
        <v>3.8745743108655142</v>
      </c>
    </row>
    <row r="30" spans="1:7" x14ac:dyDescent="0.25">
      <c r="A30" s="19" t="s">
        <v>31</v>
      </c>
      <c r="B30" s="20">
        <v>0.50575000000000003</v>
      </c>
      <c r="C30" s="20">
        <v>0.43550000000000005</v>
      </c>
      <c r="E30" s="19" t="str">
        <f t="shared" si="3"/>
        <v>DSWR [B24,L05-24]</v>
      </c>
      <c r="F30" s="21">
        <f t="shared" si="4"/>
        <v>42.108286777623285</v>
      </c>
      <c r="G30" s="21">
        <f t="shared" si="5"/>
        <v>31.09226298842697</v>
      </c>
    </row>
  </sheetData>
  <mergeCells count="3">
    <mergeCell ref="D1:G2"/>
    <mergeCell ref="D3:G3"/>
    <mergeCell ref="D4:G4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Results</vt:lpstr>
      <vt:lpstr>Run File 01.20.25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SLAB</dc:creator>
  <cp:lastModifiedBy>Danielle Hull</cp:lastModifiedBy>
  <dcterms:created xsi:type="dcterms:W3CDTF">2020-10-19T22:59:09Z</dcterms:created>
  <dcterms:modified xsi:type="dcterms:W3CDTF">2025-05-19T22:14:48Z</dcterms:modified>
</cp:coreProperties>
</file>