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115606\Documents\Perso\Trone\Code\Cards generation\sources\"/>
    </mc:Choice>
  </mc:AlternateContent>
  <xr:revisionPtr revIDLastSave="0" documentId="8_{BA71A552-CDB2-426E-8F5C-0E5222534834}" xr6:coauthVersionLast="47" xr6:coauthVersionMax="47" xr10:uidLastSave="{00000000-0000-0000-0000-000000000000}"/>
  <bookViews>
    <workbookView xWindow="-110" yWindow="-110" windowWidth="19420" windowHeight="11500" activeTab="1" xr2:uid="{6A4DCCC0-A18C-4D28-8AA7-B0601538BC7D}"/>
  </bookViews>
  <sheets>
    <sheet name="Idées" sheetId="6" r:id="rId1"/>
    <sheet name="Characters" sheetId="3" r:id="rId2"/>
    <sheet name="Stat" sheetId="5" r:id="rId3"/>
    <sheet name="Exemple" sheetId="1" r:id="rId4"/>
    <sheet name="Nains" sheetId="2"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5" l="1"/>
  <c r="D7" i="5"/>
  <c r="D6" i="5"/>
  <c r="D5" i="5"/>
  <c r="D4" i="5"/>
  <c r="B3" i="5"/>
  <c r="B5" i="5"/>
  <c r="B4" i="5"/>
  <c r="D3" i="5"/>
  <c r="G3" i="5" s="1"/>
  <c r="C16" i="2" a="1"/>
  <c r="C16" i="2" s="1"/>
  <c r="O16" i="2"/>
  <c r="M16" i="2"/>
  <c r="K16" i="2"/>
  <c r="I16" i="2"/>
  <c r="G16" i="2"/>
  <c r="E16" i="2"/>
  <c r="C16" i="1"/>
  <c r="B6" i="5" l="1"/>
  <c r="G6" i="5" s="1"/>
  <c r="H6" i="5" s="1"/>
  <c r="H3" i="5"/>
  <c r="D17" i="5"/>
  <c r="C17" i="5"/>
  <c r="F17" i="5"/>
  <c r="E17" i="5"/>
  <c r="G4" i="5" l="1"/>
  <c r="H4" i="5" s="1"/>
  <c r="G5" i="5"/>
  <c r="H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<sst xmlns="http://schemas.openxmlformats.org/spreadsheetml/2006/main" count="352" uniqueCount="213">
  <si>
    <t>Ambiance</t>
  </si>
  <si>
    <t>Chaud / Froid</t>
  </si>
  <si>
    <t>Color 1</t>
  </si>
  <si>
    <t>Color 2</t>
  </si>
  <si>
    <t>Scene ajd</t>
  </si>
  <si>
    <t>Vue</t>
  </si>
  <si>
    <t>Atmosphere</t>
  </si>
  <si>
    <t>majestueuse</t>
  </si>
  <si>
    <t>du corps entier</t>
  </si>
  <si>
    <t>élégante et noble</t>
  </si>
  <si>
    <t>chaud</t>
  </si>
  <si>
    <t>Jeu de role, fantastique</t>
  </si>
  <si>
    <t>MAIN</t>
  </si>
  <si>
    <t>TEXT</t>
  </si>
  <si>
    <t>Un prince royal de Perse se tient debout avec une gracieuse assurance, dans une posture posée et digne. Il porte une robe ornée de soie d'un orange profond, scintillant de broderies blanches complexes aux motifs tourbillonnants, évoquant les vents du désert. Une ceinture fluide se déploie sur ses épaules et sa tunique finement taillée est ornée de délicats fils d'argent. Son visage est beau et ciselé, avec des yeux sombres perçants et une barbe bien taillée. Ses cheveux flottent en douces vagues sous un turban orné de pierres précieuses, qui brillent d'un éclat blanc. Un cimeterre courbé repose à son côté, sa lame étant polie et étincelante.</t>
  </si>
  <si>
    <t>Orange</t>
  </si>
  <si>
    <t>blanc</t>
  </si>
  <si>
    <t>Or doré</t>
  </si>
  <si>
    <t>vert turquoise</t>
  </si>
  <si>
    <t>Jeu de role, fantastique, cartoon</t>
  </si>
  <si>
    <t>élégante et éclairée</t>
  </si>
  <si>
    <t>agréable</t>
  </si>
  <si>
    <t xml:space="preserve">Un gros nain avec une moustache rigolote qui est drolement habillé. Il porte une combinaison terne et simple. Il protège sa tête avec un petit bouclier doré avec une perle turquoise. Il est un peu simplet. </t>
  </si>
  <si>
    <t>D</t>
  </si>
  <si>
    <t>E</t>
  </si>
  <si>
    <t>F</t>
  </si>
  <si>
    <t>Un nain élégant qui porte fièrement un grand bouclier doré. Il a une petite moustache fine à l'italienne. Il sourit à pleine dent et est amical et charmant.</t>
  </si>
  <si>
    <t>Un nain qui est en colère avec un position dynamique vers l'avant. Il a un visage fermé et dure et porte une armure de combat avec pleins d'épines. Il fait des grand mouvement de hache autour de lui.</t>
  </si>
  <si>
    <t xml:space="preserve">Un nain malade qui a un rhume. </t>
  </si>
  <si>
    <t>Joué</t>
  </si>
  <si>
    <t>Permanent</t>
  </si>
  <si>
    <t>Unique</t>
  </si>
  <si>
    <t>Humain</t>
  </si>
  <si>
    <t>Détruire derrière</t>
  </si>
  <si>
    <t>Copier effet avant</t>
  </si>
  <si>
    <t>Protéger derrière</t>
  </si>
  <si>
    <t>Donner Encouragé</t>
  </si>
  <si>
    <t>1PP lorsque effet Joué</t>
  </si>
  <si>
    <t>Révèle 1, si Humain joué</t>
  </si>
  <si>
    <t>Mort</t>
  </si>
  <si>
    <t>Détruire devant</t>
  </si>
  <si>
    <t>Détruire allié coté</t>
  </si>
  <si>
    <t>Villageois</t>
  </si>
  <si>
    <t>Soldat</t>
  </si>
  <si>
    <t>Prêtre</t>
  </si>
  <si>
    <t>Archer</t>
  </si>
  <si>
    <t>Chevalier</t>
  </si>
  <si>
    <t>Roi</t>
  </si>
  <si>
    <t>Reine</t>
  </si>
  <si>
    <t>Barde</t>
  </si>
  <si>
    <t>Type</t>
  </si>
  <si>
    <t>Moire</t>
  </si>
  <si>
    <t>Hydre</t>
  </si>
  <si>
    <t>Corbeau</t>
  </si>
  <si>
    <t>Compagnon</t>
  </si>
  <si>
    <t>Enfant</t>
  </si>
  <si>
    <t>Moine</t>
  </si>
  <si>
    <t>Mignon</t>
  </si>
  <si>
    <t>Bestiole</t>
  </si>
  <si>
    <t>Bonhome</t>
  </si>
  <si>
    <t>Yéti</t>
  </si>
  <si>
    <t>Elève</t>
  </si>
  <si>
    <t>Simple</t>
  </si>
  <si>
    <t>Nerveux</t>
  </si>
  <si>
    <t>Epouvante</t>
  </si>
  <si>
    <t>Squelette</t>
  </si>
  <si>
    <t>Monarque</t>
  </si>
  <si>
    <t>Créature</t>
  </si>
  <si>
    <t>Dresseur</t>
  </si>
  <si>
    <t>Gladiateur</t>
  </si>
  <si>
    <t>Punisseur</t>
  </si>
  <si>
    <t>Ver</t>
  </si>
  <si>
    <t>Orphelins</t>
  </si>
  <si>
    <t>Prince</t>
  </si>
  <si>
    <t>Cornu</t>
  </si>
  <si>
    <t>Œil</t>
  </si>
  <si>
    <t>Malins</t>
  </si>
  <si>
    <t>Cyclope</t>
  </si>
  <si>
    <t>Poulpe</t>
  </si>
  <si>
    <t>Protecteur</t>
  </si>
  <si>
    <t>Sorcière</t>
  </si>
  <si>
    <t>Ancêtre</t>
  </si>
  <si>
    <t>Marchand</t>
  </si>
  <si>
    <t>Bête</t>
  </si>
  <si>
    <t>Lézard</t>
  </si>
  <si>
    <t>Géant</t>
  </si>
  <si>
    <t>Apprentie</t>
  </si>
  <si>
    <t>Comploteur</t>
  </si>
  <si>
    <t>Espion</t>
  </si>
  <si>
    <t>Rats</t>
  </si>
  <si>
    <t>Divinité</t>
  </si>
  <si>
    <t>Sournois</t>
  </si>
  <si>
    <t>Professeur</t>
  </si>
  <si>
    <t>Ravi</t>
  </si>
  <si>
    <t>Allergique</t>
  </si>
  <si>
    <t>Fainéant</t>
  </si>
  <si>
    <t>Patron</t>
  </si>
  <si>
    <t>Mascotte</t>
  </si>
  <si>
    <t>Peureux</t>
  </si>
  <si>
    <t>Vieille</t>
  </si>
  <si>
    <t>Fêtard</t>
  </si>
  <si>
    <t>Temps</t>
  </si>
  <si>
    <t>Fantome</t>
  </si>
  <si>
    <t>Profanateur</t>
  </si>
  <si>
    <t>Coffre</t>
  </si>
  <si>
    <t>X</t>
  </si>
  <si>
    <t>Impératrice</t>
  </si>
  <si>
    <t>Prendre cimetière</t>
  </si>
  <si>
    <t>Echanger votre main</t>
  </si>
  <si>
    <t>Copier effet cimetière</t>
  </si>
  <si>
    <t>Est détruit au prochain tour</t>
  </si>
  <si>
    <t>Jouer carte cimetière</t>
  </si>
  <si>
    <t>Détruire allié 0 PB</t>
  </si>
  <si>
    <t>Gagne altération =&gt; Pioche</t>
  </si>
  <si>
    <t>Altération force x2</t>
  </si>
  <si>
    <t>Détruire avec altération</t>
  </si>
  <si>
    <t>Ne plus piocher</t>
  </si>
  <si>
    <t>1 force par fin de tour</t>
  </si>
  <si>
    <t>1 force par allié faction</t>
  </si>
  <si>
    <t>Gagner 2 PP</t>
  </si>
  <si>
    <t>Renvoyer dans la main coté</t>
  </si>
  <si>
    <t>Renvoyer dans la main un allié bas</t>
  </si>
  <si>
    <t>Défausser N =&gt; Piocher N</t>
  </si>
  <si>
    <t>Jouer un personnage sup</t>
  </si>
  <si>
    <t>Donner 2 PP à un adv</t>
  </si>
  <si>
    <t>En fin de tour, Défausser 1 =&gt; Gagner 2 PP</t>
  </si>
  <si>
    <t>X = Nb carte cimetière</t>
  </si>
  <si>
    <t>X=nb PP</t>
  </si>
  <si>
    <t>Donner 2 Forces</t>
  </si>
  <si>
    <t>Donner Gel</t>
  </si>
  <si>
    <t>Si Gel =&gt; 2 PP</t>
  </si>
  <si>
    <t>Donner Gel allié</t>
  </si>
  <si>
    <t>Supprimer alt + 1 PP</t>
  </si>
  <si>
    <t>??</t>
  </si>
  <si>
    <t>X=nb perso 0 PB</t>
  </si>
  <si>
    <t>X=nb perso avec une altération</t>
  </si>
  <si>
    <t>En fin de tour, Gel un allié</t>
  </si>
  <si>
    <t>Déplacer 1 allié et 1 adv.</t>
  </si>
  <si>
    <t>X=1 ou 4 si devant</t>
  </si>
  <si>
    <t>X=nb perso a droite</t>
  </si>
  <si>
    <t>Déplacer =&gt; Piocher 1 carte</t>
  </si>
  <si>
    <t>Détruire pas à sa position</t>
  </si>
  <si>
    <t>S'autodétruit si pas à sa position</t>
  </si>
  <si>
    <t>Copier coté</t>
  </si>
  <si>
    <t>Placer les perso où on veut</t>
  </si>
  <si>
    <t>Donner Protection</t>
  </si>
  <si>
    <t>Gagne Protection</t>
  </si>
  <si>
    <t>Détruit allié =&gt; Détruit adv.</t>
  </si>
  <si>
    <t>Déplacer 1 altération</t>
  </si>
  <si>
    <t>Protection sur lui =&gt; X=4 sinon 0</t>
  </si>
  <si>
    <t>Protection sur allié coté</t>
  </si>
  <si>
    <t>X=nb perso arrière</t>
  </si>
  <si>
    <t>1PP lorsque altération gagnée</t>
  </si>
  <si>
    <t>Défausser 2 cartes de la pioche</t>
  </si>
  <si>
    <t>Prendre une carte de la défausse en main</t>
  </si>
  <si>
    <t>Tous les autres défausse de leur main</t>
  </si>
  <si>
    <t>En fin de tour, défaussez 1 =&gt; piocher 1</t>
  </si>
  <si>
    <t>Jouer carte défausse</t>
  </si>
  <si>
    <t>Lorsque défausse 1 =&gt; 1 PP</t>
  </si>
  <si>
    <t>Mélanger défausse et pioche + pioche</t>
  </si>
  <si>
    <t>Début de partie</t>
  </si>
  <si>
    <t>Millieu</t>
  </si>
  <si>
    <t>Points</t>
  </si>
  <si>
    <t>First</t>
  </si>
  <si>
    <t>Last</t>
  </si>
  <si>
    <t>Probabilité</t>
  </si>
  <si>
    <t>Faction</t>
  </si>
  <si>
    <t>Nb carte en jeu</t>
  </si>
  <si>
    <t>Nb Cartes</t>
  </si>
  <si>
    <t>Nb joueurs</t>
  </si>
  <si>
    <t>Nb Effet Joué</t>
  </si>
  <si>
    <t>Nb Effet Permanent</t>
  </si>
  <si>
    <t>Nb Effet Unique</t>
  </si>
  <si>
    <t>Effet Permanent</t>
  </si>
  <si>
    <t>Effet Joué</t>
  </si>
  <si>
    <t>Effet Unique</t>
  </si>
  <si>
    <t>Nb Factions</t>
  </si>
  <si>
    <t>Nb 0 PB</t>
  </si>
  <si>
    <t>Nb 1 PB</t>
  </si>
  <si>
    <t>Nb 2 PB</t>
  </si>
  <si>
    <t>Nb 3 PB</t>
  </si>
  <si>
    <t>Nb 4+ PB</t>
  </si>
  <si>
    <t>Probabilité %</t>
  </si>
  <si>
    <t>?</t>
  </si>
  <si>
    <t>Démons</t>
  </si>
  <si>
    <t>Désert</t>
  </si>
  <si>
    <t>Montagne</t>
  </si>
  <si>
    <t>Mages</t>
  </si>
  <si>
    <t>Nains</t>
  </si>
  <si>
    <t>Av</t>
  </si>
  <si>
    <t>Arr</t>
  </si>
  <si>
    <t>D&amp;G</t>
  </si>
  <si>
    <t>Détruire un personage ou ceux adjacent</t>
  </si>
  <si>
    <t>Altération Berserk</t>
  </si>
  <si>
    <t>Altération Poison</t>
  </si>
  <si>
    <t>3,2,1 WIN</t>
  </si>
  <si>
    <t>Altération Compteur (CP)</t>
  </si>
  <si>
    <t>-1 CP détruit personnage</t>
  </si>
  <si>
    <t>2CP, si 0 CP 2 PP</t>
  </si>
  <si>
    <t>+1 CP à personnage</t>
  </si>
  <si>
    <t>En début tour, détruire 1 allié = 1 PP</t>
  </si>
  <si>
    <t>Name</t>
  </si>
  <si>
    <t>Count</t>
  </si>
  <si>
    <t>Score</t>
  </si>
  <si>
    <t>Effect</t>
  </si>
  <si>
    <t>Location</t>
  </si>
  <si>
    <t>Morts</t>
  </si>
  <si>
    <t>Halloween</t>
  </si>
  <si>
    <t>Donnez l'altération Encouragé à ce personnage.</t>
  </si>
  <si>
    <t>Piocher 2 cartes puis défaussez 2 cartes.</t>
  </si>
  <si>
    <t>TOP</t>
  </si>
  <si>
    <t>ANY</t>
  </si>
  <si>
    <t>BOT 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</si>
</sst>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1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DC5C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rgb="FFFFFF99"/>
        <bgColor indexed="64"/>
      </patternFill>
    </fill>
    <fill>
      <patternFill patternType="solid">
        <fgColor rgb="FF7CEB99"/>
        <bgColor indexed="64"/>
      </patternFill>
    </fill>
    <fill>
      <patternFill patternType="solid">
        <fgColor rgb="FFFFCE3C"/>
        <bgColor indexed="64"/>
      </patternFill>
    </fill>
    <fill>
      <patternFill patternType="solid">
        <fgColor rgb="FFF6C3FF"/>
        <bgColor indexed="64"/>
      </patternFill>
    </fill>
    <fill>
      <patternFill patternType="solid">
        <fgColor rgb="FF76E3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0" borderId="0" xfId="0" applyFont="1" applyAlignment="1">
      <alignment horizont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1" xfId="0" applyBorder="1"/>
    <xf numFmtId="0" fontId="1" fillId="0" borderId="1" xfId="0" applyFont="1" applyBorder="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xf>
    <xf numFmtId="0" fontId="1" fillId="0" borderId="1" xfId="0" applyFont="1" applyBorder="1" applyAlignment="1">
      <alignment vertical="center" wrapText="1"/>
    </xf>
    <xf numFmtId="0" fontId="0" fillId="0" borderId="1" xfId="0" applyBorder="1" applyAlignment="1">
      <alignment horizontal="center" vertical="center"/>
    </xf>
    <xf numFmtId="0" fontId="0" fillId="0" borderId="0" xfId="0" applyAlignment="1">
      <alignment horizontal="left"/>
    </xf>
    <xf numFmtId="0" fontId="0" fillId="9" borderId="1" xfId="0" applyFill="1" applyBorder="1"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0" fillId="11" borderId="1" xfId="0" applyFill="1" applyBorder="1" applyAlignment="1">
      <alignment horizontal="center" vertical="center"/>
    </xf>
    <xf numFmtId="0" fontId="0" fillId="2" borderId="2" xfId="0" applyFill="1"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10" borderId="5" xfId="0" applyFill="1" applyBorder="1" applyAlignment="1">
      <alignment horizontal="left" vertical="center" wrapText="1"/>
    </xf>
    <xf numFmtId="0" fontId="0" fillId="2" borderId="6" xfId="0" applyFill="1" applyBorder="1" applyAlignment="1">
      <alignment horizontal="center" vertical="center"/>
    </xf>
    <xf numFmtId="0" fontId="0" fillId="12" borderId="7" xfId="0" applyFill="1" applyBorder="1" applyAlignment="1">
      <alignment horizontal="left" vertical="center" wrapText="1"/>
    </xf>
    <xf numFmtId="0" fontId="0" fillId="10" borderId="7" xfId="0" applyFill="1" applyBorder="1" applyAlignment="1">
      <alignment horizontal="left" vertical="center" wrapText="1"/>
    </xf>
    <xf numFmtId="0" fontId="0" fillId="2" borderId="8" xfId="0" applyFill="1" applyBorder="1" applyAlignment="1">
      <alignment horizontal="center" vertical="center"/>
    </xf>
    <xf numFmtId="0" fontId="0" fillId="0" borderId="9" xfId="0" applyBorder="1" applyAlignment="1">
      <alignment horizontal="center" vertical="center"/>
    </xf>
    <xf numFmtId="0" fontId="0" fillId="10" borderId="10" xfId="0" applyFill="1" applyBorder="1" applyAlignment="1">
      <alignment horizontal="left" vertical="center" wrapText="1"/>
    </xf>
    <xf numFmtId="0" fontId="0" fillId="3" borderId="3" xfId="0" applyFill="1" applyBorder="1" applyAlignment="1">
      <alignment horizontal="center" vertical="center"/>
    </xf>
    <xf numFmtId="0" fontId="0" fillId="11" borderId="7" xfId="0" applyFill="1" applyBorder="1" applyAlignment="1">
      <alignment horizontal="left" vertical="center" wrapText="1"/>
    </xf>
    <xf numFmtId="0" fontId="0" fillId="11" borderId="10" xfId="0" applyFill="1" applyBorder="1" applyAlignment="1">
      <alignment horizontal="left" vertical="center" wrapText="1"/>
    </xf>
    <xf numFmtId="0" fontId="0" fillId="4" borderId="3"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5" borderId="3" xfId="0" applyFill="1" applyBorder="1" applyAlignment="1">
      <alignment horizontal="center" vertic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0" fillId="6" borderId="3" xfId="0" applyFill="1" applyBorder="1" applyAlignment="1">
      <alignment horizontal="center" vertical="center"/>
    </xf>
    <xf numFmtId="0" fontId="0" fillId="6" borderId="6" xfId="0" applyFill="1" applyBorder="1" applyAlignment="1">
      <alignment horizontal="center" vertical="center"/>
    </xf>
    <xf numFmtId="0" fontId="0" fillId="0" borderId="7" xfId="0" applyBorder="1" applyAlignment="1">
      <alignment horizontal="left" vertical="center" wrapText="1"/>
    </xf>
    <xf numFmtId="0" fontId="0" fillId="6" borderId="8" xfId="0" applyFill="1" applyBorder="1" applyAlignment="1">
      <alignment horizontal="center" vertical="center"/>
    </xf>
    <xf numFmtId="0" fontId="0" fillId="7" borderId="3" xfId="0" applyFill="1" applyBorder="1" applyAlignment="1">
      <alignment horizontal="center" vertic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9" borderId="3" xfId="0" applyFill="1" applyBorder="1" applyAlignment="1">
      <alignment horizontal="center" vertical="center"/>
    </xf>
    <xf numFmtId="0" fontId="0" fillId="9" borderId="6" xfId="0" applyFill="1" applyBorder="1" applyAlignment="1">
      <alignment horizontal="center" vertical="center"/>
    </xf>
    <xf numFmtId="0" fontId="0" fillId="9" borderId="8" xfId="0" applyFill="1" applyBorder="1" applyAlignment="1">
      <alignment horizontal="center" vertical="center"/>
    </xf>
    <xf numFmtId="0" fontId="0" fillId="8" borderId="3" xfId="0" applyFill="1" applyBorder="1" applyAlignment="1">
      <alignment horizontal="center" vertical="center"/>
    </xf>
    <xf numFmtId="0" fontId="0" fillId="11" borderId="5" xfId="0" applyFill="1" applyBorder="1" applyAlignment="1">
      <alignment horizontal="left" vertical="center" wrapText="1"/>
    </xf>
    <xf numFmtId="0" fontId="0" fillId="0" borderId="4"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11" borderId="4" xfId="0" applyFill="1" applyBorder="1" applyAlignment="1">
      <alignment horizontal="center"/>
    </xf>
    <xf numFmtId="0" fontId="0" fillId="11" borderId="1" xfId="0" applyFill="1" applyBorder="1" applyAlignment="1">
      <alignment horizontal="center"/>
    </xf>
    <xf numFmtId="0" fontId="0" fillId="2" borderId="2" xfId="0" applyFill="1" applyBorder="1" applyAlignment="1">
      <alignment horizontal="left" vertical="center"/>
    </xf>
    <xf numFmtId="0" fontId="0" fillId="0" borderId="0" xfId="0" quotePrefix="1"/>
    <xf numFmtId="0" fontId="0" fillId="13" borderId="7" xfId="0" applyFill="1" applyBorder="1" applyAlignment="1">
      <alignment horizontal="left" vertical="center" wrapText="1"/>
    </xf>
    <xf numFmtId="0" fontId="0" fillId="9" borderId="9" xfId="0" applyFill="1" applyBorder="1" applyAlignment="1">
      <alignment horizontal="center" vertical="center"/>
    </xf>
    <xf numFmtId="0" fontId="0" fillId="13" borderId="0" xfId="0" applyFill="1" applyAlignment="1">
      <alignment horizontal="left" vertical="top"/>
    </xf>
    <xf numFmtId="0" fontId="0" fillId="0" borderId="0" xfId="0" applyAlignment="1">
      <alignment horizontal="center" vertical="center"/>
    </xf>
    <xf numFmtId="0" fontId="0" fillId="2" borderId="2" xfId="0" applyFill="1" applyBorder="1" applyAlignment="1">
      <alignment horizontal="center" vertical="center"/>
    </xf>
    <xf numFmtId="0" fontId="0" fillId="13" borderId="1" xfId="0" applyFill="1" applyBorder="1" applyAlignment="1">
      <alignment horizontal="center" vertical="center"/>
    </xf>
    <xf numFmtId="0" fontId="0" fillId="11" borderId="4" xfId="0" applyFill="1"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CDC5C1"/>
      <color rgb="FFEAE6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72449-2B59-4E10-9601-5E685AE3000A}">
  <dimension ref="B3:C9"/>
  <sheetViews>
    <sheetView workbookViewId="0">
      <selection activeCell="B10" sqref="B10"/>
    </sheetView>
  </sheetViews>
  <sheetFormatPr baseColWidth="10" defaultRowHeight="14.5" x14ac:dyDescent="0.35"/>
  <cols>
    <col min="2" max="2" width="50" style="3" customWidth="1"/>
    <col min="3" max="3" width="49.90625" customWidth="1"/>
  </cols>
  <sheetData>
    <row r="3" spans="2:3" x14ac:dyDescent="0.35">
      <c r="B3" s="3" t="s">
        <v>192</v>
      </c>
    </row>
    <row r="4" spans="2:3" x14ac:dyDescent="0.35">
      <c r="B4" s="62" t="s">
        <v>196</v>
      </c>
      <c r="C4" t="s">
        <v>195</v>
      </c>
    </row>
    <row r="5" spans="2:3" x14ac:dyDescent="0.35">
      <c r="B5" s="62"/>
      <c r="C5" s="58" t="s">
        <v>197</v>
      </c>
    </row>
    <row r="6" spans="2:3" x14ac:dyDescent="0.35">
      <c r="B6" s="62"/>
      <c r="C6" t="s">
        <v>198</v>
      </c>
    </row>
    <row r="7" spans="2:3" x14ac:dyDescent="0.35">
      <c r="B7" s="62"/>
      <c r="C7" s="58" t="s">
        <v>199</v>
      </c>
    </row>
    <row r="8" spans="2:3" x14ac:dyDescent="0.35">
      <c r="B8" s="3" t="s">
        <v>193</v>
      </c>
    </row>
    <row r="9" spans="2:3" x14ac:dyDescent="0.35">
      <c r="B9" s="3" t="s">
        <v>194</v>
      </c>
    </row>
  </sheetData>
  <mergeCells count="1">
    <mergeCell ref="B4: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3347D-1EC8-4AF8-A70C-66E12C6FD0B6}">
  <dimension ref="A1:G65"/>
  <sheetViews>
    <sheetView tabSelected="1" topLeftCell="A54" workbookViewId="0">
      <selection activeCell="E59" sqref="E59"/>
    </sheetView>
  </sheetViews>
  <sheetFormatPr baseColWidth="10" defaultRowHeight="14.5" x14ac:dyDescent="0.35"/>
  <cols>
    <col min="1" max="1" width="8.81640625" style="2" bestFit="1" customWidth="1"/>
    <col min="2" max="2" width="11.453125" style="18" customWidth="1"/>
    <col min="3" max="3" width="5.7265625" style="15" bestFit="1" customWidth="1"/>
    <col min="4" max="4" width="13.1796875" style="3" bestFit="1" customWidth="1"/>
    <col min="5" max="5" width="13.81640625" customWidth="1"/>
    <col min="6" max="6" width="12.26953125" style="1" customWidth="1"/>
    <col min="7" max="7" width="55.453125" customWidth="1"/>
  </cols>
  <sheetData>
    <row r="1" spans="1:7" ht="15" thickBot="1" x14ac:dyDescent="0.4">
      <c r="A1" s="3" t="s">
        <v>166</v>
      </c>
      <c r="B1" s="57" t="s">
        <v>201</v>
      </c>
      <c r="C1" s="20" t="s">
        <v>202</v>
      </c>
      <c r="D1" s="63" t="s">
        <v>205</v>
      </c>
      <c r="E1" s="20" t="s">
        <v>203</v>
      </c>
      <c r="F1" s="63" t="s">
        <v>50</v>
      </c>
      <c r="G1" s="21" t="s">
        <v>204</v>
      </c>
    </row>
    <row r="2" spans="1:7" ht="29" x14ac:dyDescent="0.35">
      <c r="A2" s="22" t="s">
        <v>32</v>
      </c>
      <c r="B2" s="66" t="s">
        <v>42</v>
      </c>
      <c r="C2" s="52">
        <v>4</v>
      </c>
      <c r="D2" s="23" t="s">
        <v>211</v>
      </c>
      <c r="E2" s="23" t="s">
        <v>105</v>
      </c>
      <c r="F2" s="23" t="s">
        <v>29</v>
      </c>
      <c r="G2" s="24" t="s">
        <v>208</v>
      </c>
    </row>
    <row r="3" spans="1:7" s="3" customFormat="1" x14ac:dyDescent="0.35">
      <c r="A3" s="25" t="s">
        <v>32</v>
      </c>
      <c r="B3" s="67" t="s">
        <v>43</v>
      </c>
      <c r="C3" s="53">
        <v>3</v>
      </c>
      <c r="D3" s="14" t="s">
        <v>210</v>
      </c>
      <c r="E3" s="14">
        <v>2</v>
      </c>
      <c r="F3" s="14" t="s">
        <v>29</v>
      </c>
      <c r="G3" s="26" t="s">
        <v>209</v>
      </c>
    </row>
    <row r="4" spans="1:7" s="1" customFormat="1" x14ac:dyDescent="0.35">
      <c r="A4" s="25" t="s">
        <v>32</v>
      </c>
      <c r="B4" s="67" t="s">
        <v>44</v>
      </c>
      <c r="C4" s="53">
        <v>2</v>
      </c>
      <c r="D4" s="14" t="s">
        <v>212</v>
      </c>
      <c r="E4" s="14">
        <v>2</v>
      </c>
      <c r="F4" s="14" t="s">
        <v>29</v>
      </c>
      <c r="G4" s="27" t="s">
        <v>34</v>
      </c>
    </row>
    <row r="5" spans="1:7" x14ac:dyDescent="0.35">
      <c r="A5" s="25" t="s">
        <v>32</v>
      </c>
      <c r="B5" s="67" t="s">
        <v>45</v>
      </c>
      <c r="C5" s="53">
        <v>2</v>
      </c>
      <c r="D5" s="14" t="s">
        <v>190</v>
      </c>
      <c r="E5" s="14">
        <v>1</v>
      </c>
      <c r="F5" s="14" t="s">
        <v>29</v>
      </c>
      <c r="G5" s="27" t="s">
        <v>33</v>
      </c>
    </row>
    <row r="6" spans="1:7" x14ac:dyDescent="0.35">
      <c r="A6" s="25" t="s">
        <v>32</v>
      </c>
      <c r="B6" s="67" t="s">
        <v>46</v>
      </c>
      <c r="C6" s="53">
        <v>2</v>
      </c>
      <c r="D6" s="14" t="s">
        <v>189</v>
      </c>
      <c r="E6" s="14">
        <v>3</v>
      </c>
      <c r="F6" s="14" t="s">
        <v>30</v>
      </c>
      <c r="G6" s="27" t="s">
        <v>35</v>
      </c>
    </row>
    <row r="7" spans="1:7" x14ac:dyDescent="0.35">
      <c r="A7" s="25" t="s">
        <v>32</v>
      </c>
      <c r="B7" s="67" t="s">
        <v>47</v>
      </c>
      <c r="C7" s="53">
        <v>1</v>
      </c>
      <c r="D7" s="14" t="s">
        <v>191</v>
      </c>
      <c r="E7" s="14">
        <v>0</v>
      </c>
      <c r="F7" s="14" t="s">
        <v>31</v>
      </c>
      <c r="G7" s="27" t="s">
        <v>36</v>
      </c>
    </row>
    <row r="8" spans="1:7" x14ac:dyDescent="0.35">
      <c r="A8" s="25" t="s">
        <v>32</v>
      </c>
      <c r="B8" s="67" t="s">
        <v>48</v>
      </c>
      <c r="C8" s="53">
        <v>1</v>
      </c>
      <c r="D8" s="14"/>
      <c r="E8" s="14">
        <v>0</v>
      </c>
      <c r="F8" s="14" t="s">
        <v>31</v>
      </c>
      <c r="G8" s="27" t="s">
        <v>37</v>
      </c>
    </row>
    <row r="9" spans="1:7" ht="15" thickBot="1" x14ac:dyDescent="0.4">
      <c r="A9" s="28" t="s">
        <v>32</v>
      </c>
      <c r="B9" s="68" t="s">
        <v>49</v>
      </c>
      <c r="C9" s="54">
        <v>1</v>
      </c>
      <c r="D9" s="29"/>
      <c r="E9" s="29">
        <v>2</v>
      </c>
      <c r="F9" s="29" t="s">
        <v>31</v>
      </c>
      <c r="G9" s="30" t="s">
        <v>38</v>
      </c>
    </row>
    <row r="10" spans="1:7" ht="15" thickBot="1" x14ac:dyDescent="0.4">
      <c r="A10" s="31" t="s">
        <v>206</v>
      </c>
      <c r="B10" s="66" t="s">
        <v>39</v>
      </c>
      <c r="C10" s="52">
        <v>4</v>
      </c>
      <c r="D10" s="23"/>
      <c r="E10" s="23">
        <v>1</v>
      </c>
      <c r="F10" s="23" t="s">
        <v>29</v>
      </c>
      <c r="G10" s="24" t="s">
        <v>40</v>
      </c>
    </row>
    <row r="11" spans="1:7" ht="15" thickBot="1" x14ac:dyDescent="0.4">
      <c r="A11" s="31" t="s">
        <v>206</v>
      </c>
      <c r="B11" s="67" t="s">
        <v>51</v>
      </c>
      <c r="C11" s="53">
        <v>3</v>
      </c>
      <c r="D11" s="14"/>
      <c r="E11" s="14">
        <v>2</v>
      </c>
      <c r="F11" s="14" t="s">
        <v>29</v>
      </c>
      <c r="G11" s="27" t="s">
        <v>107</v>
      </c>
    </row>
    <row r="12" spans="1:7" ht="29.5" thickBot="1" x14ac:dyDescent="0.4">
      <c r="A12" s="31" t="s">
        <v>206</v>
      </c>
      <c r="B12" s="67" t="s">
        <v>53</v>
      </c>
      <c r="C12" s="53">
        <v>2</v>
      </c>
      <c r="D12" s="14"/>
      <c r="E12" s="14">
        <v>2</v>
      </c>
      <c r="F12" s="64" t="s">
        <v>30</v>
      </c>
      <c r="G12" s="59" t="s">
        <v>200</v>
      </c>
    </row>
    <row r="13" spans="1:7" ht="15" thickBot="1" x14ac:dyDescent="0.4">
      <c r="A13" s="31" t="s">
        <v>206</v>
      </c>
      <c r="B13" s="67" t="s">
        <v>52</v>
      </c>
      <c r="C13" s="53">
        <v>2</v>
      </c>
      <c r="D13" s="14"/>
      <c r="E13" s="19">
        <v>4</v>
      </c>
      <c r="F13" s="14" t="s">
        <v>29</v>
      </c>
      <c r="G13" s="27" t="s">
        <v>41</v>
      </c>
    </row>
    <row r="14" spans="1:7" ht="15" thickBot="1" x14ac:dyDescent="0.4">
      <c r="A14" s="31" t="s">
        <v>206</v>
      </c>
      <c r="B14" s="67" t="s">
        <v>54</v>
      </c>
      <c r="C14" s="53">
        <v>2</v>
      </c>
      <c r="D14" s="14"/>
      <c r="E14" s="14">
        <v>1</v>
      </c>
      <c r="F14" s="14" t="s">
        <v>29</v>
      </c>
      <c r="G14" s="27" t="s">
        <v>109</v>
      </c>
    </row>
    <row r="15" spans="1:7" ht="15" thickBot="1" x14ac:dyDescent="0.4">
      <c r="A15" s="31" t="s">
        <v>206</v>
      </c>
      <c r="B15" s="67" t="s">
        <v>55</v>
      </c>
      <c r="C15" s="53">
        <v>1</v>
      </c>
      <c r="D15" s="14"/>
      <c r="E15" s="14">
        <v>6</v>
      </c>
      <c r="F15" s="14" t="s">
        <v>31</v>
      </c>
      <c r="G15" s="32" t="s">
        <v>110</v>
      </c>
    </row>
    <row r="16" spans="1:7" ht="15" thickBot="1" x14ac:dyDescent="0.4">
      <c r="A16" s="31" t="s">
        <v>206</v>
      </c>
      <c r="B16" s="67" t="s">
        <v>66</v>
      </c>
      <c r="C16" s="53">
        <v>1</v>
      </c>
      <c r="D16" s="14"/>
      <c r="E16" s="16" t="s">
        <v>105</v>
      </c>
      <c r="F16" s="14" t="s">
        <v>31</v>
      </c>
      <c r="G16" s="27" t="s">
        <v>126</v>
      </c>
    </row>
    <row r="17" spans="1:7" ht="15" thickBot="1" x14ac:dyDescent="0.4">
      <c r="A17" s="31" t="s">
        <v>206</v>
      </c>
      <c r="B17" s="68" t="s">
        <v>106</v>
      </c>
      <c r="C17" s="54">
        <v>1</v>
      </c>
      <c r="D17" s="29"/>
      <c r="E17" s="29">
        <v>1</v>
      </c>
      <c r="F17" s="29" t="s">
        <v>31</v>
      </c>
      <c r="G17" s="33" t="s">
        <v>111</v>
      </c>
    </row>
    <row r="18" spans="1:7" x14ac:dyDescent="0.35">
      <c r="A18" s="34" t="s">
        <v>185</v>
      </c>
      <c r="B18" s="66" t="s">
        <v>56</v>
      </c>
      <c r="C18" s="52">
        <v>5</v>
      </c>
      <c r="D18" s="23"/>
      <c r="E18" s="23">
        <v>0</v>
      </c>
      <c r="F18" s="23" t="s">
        <v>29</v>
      </c>
      <c r="G18" s="24" t="s">
        <v>128</v>
      </c>
    </row>
    <row r="19" spans="1:7" x14ac:dyDescent="0.35">
      <c r="A19" s="35" t="s">
        <v>185</v>
      </c>
      <c r="B19" s="67" t="s">
        <v>67</v>
      </c>
      <c r="C19" s="53">
        <v>2</v>
      </c>
      <c r="D19" s="14"/>
      <c r="E19" s="14">
        <v>3</v>
      </c>
      <c r="F19" s="14" t="s">
        <v>29</v>
      </c>
      <c r="G19" s="27" t="s">
        <v>112</v>
      </c>
    </row>
    <row r="20" spans="1:7" x14ac:dyDescent="0.35">
      <c r="A20" s="35" t="s">
        <v>185</v>
      </c>
      <c r="B20" s="67" t="s">
        <v>68</v>
      </c>
      <c r="C20" s="53">
        <v>2</v>
      </c>
      <c r="D20" s="14"/>
      <c r="E20" s="14">
        <v>2</v>
      </c>
      <c r="F20" s="14" t="s">
        <v>30</v>
      </c>
      <c r="G20" s="27" t="s">
        <v>113</v>
      </c>
    </row>
    <row r="21" spans="1:7" x14ac:dyDescent="0.35">
      <c r="A21" s="35" t="s">
        <v>185</v>
      </c>
      <c r="B21" s="67" t="s">
        <v>69</v>
      </c>
      <c r="C21" s="53">
        <v>2</v>
      </c>
      <c r="D21" s="14"/>
      <c r="E21" s="14">
        <v>2</v>
      </c>
      <c r="F21" s="14" t="s">
        <v>30</v>
      </c>
      <c r="G21" s="27" t="s">
        <v>114</v>
      </c>
    </row>
    <row r="22" spans="1:7" x14ac:dyDescent="0.35">
      <c r="A22" s="35" t="s">
        <v>185</v>
      </c>
      <c r="B22" s="67" t="s">
        <v>70</v>
      </c>
      <c r="C22" s="53">
        <v>2</v>
      </c>
      <c r="D22" s="14"/>
      <c r="E22" s="14">
        <v>1</v>
      </c>
      <c r="F22" s="14" t="s">
        <v>29</v>
      </c>
      <c r="G22" s="27" t="s">
        <v>115</v>
      </c>
    </row>
    <row r="23" spans="1:7" x14ac:dyDescent="0.35">
      <c r="A23" s="35" t="s">
        <v>185</v>
      </c>
      <c r="B23" s="67" t="s">
        <v>71</v>
      </c>
      <c r="C23" s="53">
        <v>1</v>
      </c>
      <c r="D23" s="14"/>
      <c r="E23" s="14">
        <v>6</v>
      </c>
      <c r="F23" s="14" t="s">
        <v>31</v>
      </c>
      <c r="G23" s="26" t="s">
        <v>116</v>
      </c>
    </row>
    <row r="24" spans="1:7" x14ac:dyDescent="0.35">
      <c r="A24" s="35" t="s">
        <v>185</v>
      </c>
      <c r="B24" s="67" t="s">
        <v>72</v>
      </c>
      <c r="C24" s="53">
        <v>1</v>
      </c>
      <c r="D24" s="14"/>
      <c r="E24" s="14">
        <v>0</v>
      </c>
      <c r="F24" s="14" t="s">
        <v>31</v>
      </c>
      <c r="G24" s="27" t="s">
        <v>117</v>
      </c>
    </row>
    <row r="25" spans="1:7" ht="15" thickBot="1" x14ac:dyDescent="0.4">
      <c r="A25" s="36" t="s">
        <v>185</v>
      </c>
      <c r="B25" s="68" t="s">
        <v>73</v>
      </c>
      <c r="C25" s="54">
        <v>1</v>
      </c>
      <c r="D25" s="29"/>
      <c r="E25" s="29">
        <v>0</v>
      </c>
      <c r="F25" s="29" t="s">
        <v>31</v>
      </c>
      <c r="G25" s="33" t="s">
        <v>118</v>
      </c>
    </row>
    <row r="26" spans="1:7" x14ac:dyDescent="0.35">
      <c r="A26" s="37" t="s">
        <v>184</v>
      </c>
      <c r="B26" s="66" t="s">
        <v>57</v>
      </c>
      <c r="C26" s="55">
        <v>4</v>
      </c>
      <c r="D26" s="65"/>
      <c r="E26" s="23">
        <v>0</v>
      </c>
      <c r="F26" s="65" t="s">
        <v>29</v>
      </c>
      <c r="G26" s="24" t="s">
        <v>119</v>
      </c>
    </row>
    <row r="27" spans="1:7" x14ac:dyDescent="0.35">
      <c r="A27" s="38" t="s">
        <v>184</v>
      </c>
      <c r="B27" s="67" t="s">
        <v>58</v>
      </c>
      <c r="C27" s="56">
        <v>3</v>
      </c>
      <c r="D27" s="19"/>
      <c r="E27" s="14">
        <v>1</v>
      </c>
      <c r="F27" s="19" t="s">
        <v>29</v>
      </c>
      <c r="G27" s="32" t="s">
        <v>120</v>
      </c>
    </row>
    <row r="28" spans="1:7" ht="29" x14ac:dyDescent="0.35">
      <c r="A28" s="38" t="s">
        <v>184</v>
      </c>
      <c r="B28" s="67" t="s">
        <v>74</v>
      </c>
      <c r="C28" s="53">
        <v>2</v>
      </c>
      <c r="D28" s="14"/>
      <c r="E28" s="14">
        <v>3</v>
      </c>
      <c r="F28" s="19" t="s">
        <v>29</v>
      </c>
      <c r="G28" s="27" t="s">
        <v>121</v>
      </c>
    </row>
    <row r="29" spans="1:7" x14ac:dyDescent="0.35">
      <c r="A29" s="38" t="s">
        <v>184</v>
      </c>
      <c r="B29" s="67" t="s">
        <v>75</v>
      </c>
      <c r="C29" s="53">
        <v>2</v>
      </c>
      <c r="D29" s="14"/>
      <c r="E29" s="14">
        <v>2</v>
      </c>
      <c r="F29" s="19" t="s">
        <v>29</v>
      </c>
      <c r="G29" s="26" t="s">
        <v>122</v>
      </c>
    </row>
    <row r="30" spans="1:7" x14ac:dyDescent="0.35">
      <c r="A30" s="38" t="s">
        <v>184</v>
      </c>
      <c r="B30" s="67" t="s">
        <v>76</v>
      </c>
      <c r="C30" s="53">
        <v>2</v>
      </c>
      <c r="D30" s="14"/>
      <c r="E30" s="14">
        <v>1</v>
      </c>
      <c r="F30" s="19" t="s">
        <v>29</v>
      </c>
      <c r="G30" s="32" t="s">
        <v>123</v>
      </c>
    </row>
    <row r="31" spans="1:7" x14ac:dyDescent="0.35">
      <c r="A31" s="38" t="s">
        <v>184</v>
      </c>
      <c r="B31" s="67" t="s">
        <v>77</v>
      </c>
      <c r="C31" s="53">
        <v>1</v>
      </c>
      <c r="D31" s="14"/>
      <c r="E31" s="14">
        <v>6</v>
      </c>
      <c r="F31" s="14" t="s">
        <v>31</v>
      </c>
      <c r="G31" s="32" t="s">
        <v>124</v>
      </c>
    </row>
    <row r="32" spans="1:7" ht="29" x14ac:dyDescent="0.35">
      <c r="A32" s="38" t="s">
        <v>184</v>
      </c>
      <c r="B32" s="67" t="s">
        <v>78</v>
      </c>
      <c r="C32" s="53">
        <v>1</v>
      </c>
      <c r="D32" s="14"/>
      <c r="E32" s="14">
        <v>1</v>
      </c>
      <c r="F32" s="14" t="s">
        <v>31</v>
      </c>
      <c r="G32" s="27" t="s">
        <v>125</v>
      </c>
    </row>
    <row r="33" spans="1:7" ht="15" thickBot="1" x14ac:dyDescent="0.4">
      <c r="A33" s="39" t="s">
        <v>184</v>
      </c>
      <c r="B33" s="68" t="s">
        <v>79</v>
      </c>
      <c r="C33" s="54">
        <v>1</v>
      </c>
      <c r="D33" s="29"/>
      <c r="E33" s="60" t="s">
        <v>105</v>
      </c>
      <c r="F33" s="29" t="s">
        <v>31</v>
      </c>
      <c r="G33" s="30" t="s">
        <v>127</v>
      </c>
    </row>
    <row r="34" spans="1:7" x14ac:dyDescent="0.35">
      <c r="A34" s="40" t="s">
        <v>186</v>
      </c>
      <c r="B34" s="66" t="s">
        <v>59</v>
      </c>
      <c r="C34" s="52">
        <v>4</v>
      </c>
      <c r="D34" s="23"/>
      <c r="E34" s="23">
        <v>1</v>
      </c>
      <c r="F34" s="23" t="s">
        <v>29</v>
      </c>
      <c r="G34" s="24" t="s">
        <v>129</v>
      </c>
    </row>
    <row r="35" spans="1:7" x14ac:dyDescent="0.35">
      <c r="A35" s="41" t="s">
        <v>186</v>
      </c>
      <c r="B35" s="67" t="s">
        <v>60</v>
      </c>
      <c r="C35" s="53">
        <v>3</v>
      </c>
      <c r="D35" s="14"/>
      <c r="E35" s="14">
        <v>2</v>
      </c>
      <c r="F35" s="14" t="s">
        <v>30</v>
      </c>
      <c r="G35" s="27" t="s">
        <v>130</v>
      </c>
    </row>
    <row r="36" spans="1:7" x14ac:dyDescent="0.35">
      <c r="A36" s="41" t="s">
        <v>186</v>
      </c>
      <c r="B36" s="67" t="s">
        <v>80</v>
      </c>
      <c r="C36" s="53">
        <v>2</v>
      </c>
      <c r="D36" s="14"/>
      <c r="E36" s="14">
        <v>3</v>
      </c>
      <c r="F36" s="14" t="s">
        <v>29</v>
      </c>
      <c r="G36" s="27" t="s">
        <v>131</v>
      </c>
    </row>
    <row r="37" spans="1:7" x14ac:dyDescent="0.35">
      <c r="A37" s="41" t="s">
        <v>186</v>
      </c>
      <c r="B37" s="67" t="s">
        <v>81</v>
      </c>
      <c r="C37" s="53">
        <v>2</v>
      </c>
      <c r="D37" s="14"/>
      <c r="E37" s="14">
        <v>0</v>
      </c>
      <c r="F37" s="14" t="s">
        <v>29</v>
      </c>
      <c r="G37" s="27" t="s">
        <v>132</v>
      </c>
    </row>
    <row r="38" spans="1:7" x14ac:dyDescent="0.35">
      <c r="A38" s="41" t="s">
        <v>186</v>
      </c>
      <c r="B38" s="67" t="s">
        <v>82</v>
      </c>
      <c r="C38" s="53">
        <v>2</v>
      </c>
      <c r="D38" s="14"/>
      <c r="E38" s="14">
        <v>2</v>
      </c>
      <c r="F38" s="64" t="s">
        <v>30</v>
      </c>
      <c r="G38" s="61" t="s">
        <v>108</v>
      </c>
    </row>
    <row r="39" spans="1:7" x14ac:dyDescent="0.35">
      <c r="A39" s="41" t="s">
        <v>186</v>
      </c>
      <c r="B39" s="67" t="s">
        <v>83</v>
      </c>
      <c r="C39" s="53">
        <v>1</v>
      </c>
      <c r="D39" s="14"/>
      <c r="E39" s="16" t="s">
        <v>105</v>
      </c>
      <c r="F39" s="14" t="s">
        <v>31</v>
      </c>
      <c r="G39" s="27" t="s">
        <v>134</v>
      </c>
    </row>
    <row r="40" spans="1:7" x14ac:dyDescent="0.35">
      <c r="A40" s="41" t="s">
        <v>186</v>
      </c>
      <c r="B40" s="67" t="s">
        <v>84</v>
      </c>
      <c r="C40" s="53">
        <v>1</v>
      </c>
      <c r="D40" s="14"/>
      <c r="E40" s="16" t="s">
        <v>105</v>
      </c>
      <c r="F40" s="14" t="s">
        <v>31</v>
      </c>
      <c r="G40" s="27" t="s">
        <v>135</v>
      </c>
    </row>
    <row r="41" spans="1:7" ht="15" thickBot="1" x14ac:dyDescent="0.4">
      <c r="A41" s="43" t="s">
        <v>186</v>
      </c>
      <c r="B41" s="68" t="s">
        <v>85</v>
      </c>
      <c r="C41" s="54">
        <v>1</v>
      </c>
      <c r="D41" s="29"/>
      <c r="E41" s="29">
        <v>5</v>
      </c>
      <c r="F41" s="29" t="s">
        <v>31</v>
      </c>
      <c r="G41" s="30" t="s">
        <v>136</v>
      </c>
    </row>
    <row r="42" spans="1:7" x14ac:dyDescent="0.35">
      <c r="A42" s="44" t="s">
        <v>187</v>
      </c>
      <c r="B42" s="66" t="s">
        <v>61</v>
      </c>
      <c r="C42" s="52">
        <v>5</v>
      </c>
      <c r="D42" s="23"/>
      <c r="E42" s="23">
        <v>2</v>
      </c>
      <c r="F42" s="23" t="s">
        <v>29</v>
      </c>
      <c r="G42" s="24" t="s">
        <v>137</v>
      </c>
    </row>
    <row r="43" spans="1:7" x14ac:dyDescent="0.35">
      <c r="A43" s="45" t="s">
        <v>187</v>
      </c>
      <c r="B43" s="67" t="s">
        <v>86</v>
      </c>
      <c r="C43" s="53">
        <v>2</v>
      </c>
      <c r="D43" s="14"/>
      <c r="E43" s="16" t="s">
        <v>105</v>
      </c>
      <c r="F43" s="19" t="s">
        <v>30</v>
      </c>
      <c r="G43" s="27" t="s">
        <v>138</v>
      </c>
    </row>
    <row r="44" spans="1:7" x14ac:dyDescent="0.35">
      <c r="A44" s="45" t="s">
        <v>187</v>
      </c>
      <c r="B44" s="67" t="s">
        <v>87</v>
      </c>
      <c r="C44" s="53">
        <v>2</v>
      </c>
      <c r="D44" s="14"/>
      <c r="E44" s="16" t="s">
        <v>105</v>
      </c>
      <c r="F44" s="19" t="s">
        <v>30</v>
      </c>
      <c r="G44" s="27" t="s">
        <v>139</v>
      </c>
    </row>
    <row r="45" spans="1:7" x14ac:dyDescent="0.35">
      <c r="A45" s="45" t="s">
        <v>187</v>
      </c>
      <c r="B45" s="67" t="s">
        <v>88</v>
      </c>
      <c r="C45" s="53">
        <v>2</v>
      </c>
      <c r="D45" s="14"/>
      <c r="E45" s="14">
        <v>2</v>
      </c>
      <c r="F45" s="19" t="s">
        <v>30</v>
      </c>
      <c r="G45" s="32" t="s">
        <v>140</v>
      </c>
    </row>
    <row r="46" spans="1:7" x14ac:dyDescent="0.35">
      <c r="A46" s="45" t="s">
        <v>187</v>
      </c>
      <c r="B46" s="67" t="s">
        <v>89</v>
      </c>
      <c r="C46" s="53">
        <v>2</v>
      </c>
      <c r="D46" s="14"/>
      <c r="E46" s="14">
        <v>1</v>
      </c>
      <c r="F46" s="14" t="s">
        <v>29</v>
      </c>
      <c r="G46" s="27" t="s">
        <v>141</v>
      </c>
    </row>
    <row r="47" spans="1:7" ht="29" x14ac:dyDescent="0.35">
      <c r="A47" s="45" t="s">
        <v>187</v>
      </c>
      <c r="B47" s="67" t="s">
        <v>90</v>
      </c>
      <c r="C47" s="53">
        <v>1</v>
      </c>
      <c r="D47" s="14"/>
      <c r="E47" s="14">
        <v>5</v>
      </c>
      <c r="F47" s="14" t="s">
        <v>31</v>
      </c>
      <c r="G47" s="27" t="s">
        <v>142</v>
      </c>
    </row>
    <row r="48" spans="1:7" x14ac:dyDescent="0.35">
      <c r="A48" s="45" t="s">
        <v>187</v>
      </c>
      <c r="B48" s="67" t="s">
        <v>91</v>
      </c>
      <c r="C48" s="53">
        <v>1</v>
      </c>
      <c r="D48" s="14"/>
      <c r="E48" s="14">
        <v>2</v>
      </c>
      <c r="F48" s="14" t="s">
        <v>31</v>
      </c>
      <c r="G48" s="32" t="s">
        <v>143</v>
      </c>
    </row>
    <row r="49" spans="1:7" ht="15" thickBot="1" x14ac:dyDescent="0.4">
      <c r="A49" s="46" t="s">
        <v>187</v>
      </c>
      <c r="B49" s="68" t="s">
        <v>92</v>
      </c>
      <c r="C49" s="54">
        <v>1</v>
      </c>
      <c r="D49" s="29"/>
      <c r="E49" s="29">
        <v>2</v>
      </c>
      <c r="F49" s="29" t="s">
        <v>31</v>
      </c>
      <c r="G49" s="33" t="s">
        <v>144</v>
      </c>
    </row>
    <row r="50" spans="1:7" x14ac:dyDescent="0.35">
      <c r="A50" s="47" t="s">
        <v>188</v>
      </c>
      <c r="B50" s="66" t="s">
        <v>62</v>
      </c>
      <c r="C50" s="52">
        <v>4</v>
      </c>
      <c r="D50" s="23"/>
      <c r="E50" s="23">
        <v>2</v>
      </c>
      <c r="F50" s="23" t="s">
        <v>29</v>
      </c>
      <c r="G50" s="24" t="s">
        <v>145</v>
      </c>
    </row>
    <row r="51" spans="1:7" x14ac:dyDescent="0.35">
      <c r="A51" s="48" t="s">
        <v>188</v>
      </c>
      <c r="B51" s="67" t="s">
        <v>63</v>
      </c>
      <c r="C51" s="53">
        <v>3</v>
      </c>
      <c r="D51" s="14"/>
      <c r="E51" s="14">
        <v>3</v>
      </c>
      <c r="F51" s="14" t="s">
        <v>29</v>
      </c>
      <c r="G51" s="27" t="s">
        <v>146</v>
      </c>
    </row>
    <row r="52" spans="1:7" x14ac:dyDescent="0.35">
      <c r="A52" s="48" t="s">
        <v>188</v>
      </c>
      <c r="B52" s="67" t="s">
        <v>93</v>
      </c>
      <c r="C52" s="53">
        <v>2</v>
      </c>
      <c r="D52" s="14"/>
      <c r="E52" s="14">
        <v>2</v>
      </c>
      <c r="F52" s="14" t="s">
        <v>29</v>
      </c>
      <c r="G52" s="27" t="s">
        <v>147</v>
      </c>
    </row>
    <row r="53" spans="1:7" x14ac:dyDescent="0.35">
      <c r="A53" s="48" t="s">
        <v>188</v>
      </c>
      <c r="B53" s="67" t="s">
        <v>94</v>
      </c>
      <c r="C53" s="53">
        <v>2</v>
      </c>
      <c r="D53" s="14"/>
      <c r="E53" s="14">
        <v>1</v>
      </c>
      <c r="F53" s="14" t="s">
        <v>29</v>
      </c>
      <c r="G53" s="27" t="s">
        <v>148</v>
      </c>
    </row>
    <row r="54" spans="1:7" ht="29" x14ac:dyDescent="0.35">
      <c r="A54" s="48" t="s">
        <v>188</v>
      </c>
      <c r="B54" s="67" t="s">
        <v>98</v>
      </c>
      <c r="C54" s="53">
        <v>2</v>
      </c>
      <c r="D54" s="14"/>
      <c r="E54" s="16" t="s">
        <v>105</v>
      </c>
      <c r="F54" s="14" t="s">
        <v>30</v>
      </c>
      <c r="G54" s="27" t="s">
        <v>149</v>
      </c>
    </row>
    <row r="55" spans="1:7" x14ac:dyDescent="0.35">
      <c r="A55" s="48" t="s">
        <v>188</v>
      </c>
      <c r="B55" s="67" t="s">
        <v>95</v>
      </c>
      <c r="C55" s="53">
        <v>1</v>
      </c>
      <c r="D55" s="14"/>
      <c r="E55" s="14">
        <v>0</v>
      </c>
      <c r="F55" s="14" t="s">
        <v>31</v>
      </c>
      <c r="G55" s="27" t="s">
        <v>150</v>
      </c>
    </row>
    <row r="56" spans="1:7" x14ac:dyDescent="0.35">
      <c r="A56" s="48" t="s">
        <v>188</v>
      </c>
      <c r="B56" s="67" t="s">
        <v>96</v>
      </c>
      <c r="C56" s="53">
        <v>1</v>
      </c>
      <c r="D56" s="14"/>
      <c r="E56" s="16" t="s">
        <v>105</v>
      </c>
      <c r="F56" s="14" t="s">
        <v>31</v>
      </c>
      <c r="G56" s="27" t="s">
        <v>151</v>
      </c>
    </row>
    <row r="57" spans="1:7" ht="15" thickBot="1" x14ac:dyDescent="0.4">
      <c r="A57" s="49" t="s">
        <v>188</v>
      </c>
      <c r="B57" s="68" t="s">
        <v>97</v>
      </c>
      <c r="C57" s="54">
        <v>1</v>
      </c>
      <c r="D57" s="29"/>
      <c r="E57" s="29">
        <v>0</v>
      </c>
      <c r="F57" s="29" t="s">
        <v>31</v>
      </c>
      <c r="G57" s="30" t="s">
        <v>152</v>
      </c>
    </row>
    <row r="58" spans="1:7" ht="29.5" thickBot="1" x14ac:dyDescent="0.4">
      <c r="A58" s="50" t="s">
        <v>207</v>
      </c>
      <c r="B58" s="66" t="s">
        <v>64</v>
      </c>
      <c r="C58" s="52">
        <v>4</v>
      </c>
      <c r="D58" s="23"/>
      <c r="E58" s="23">
        <v>3</v>
      </c>
      <c r="F58" s="23" t="s">
        <v>29</v>
      </c>
      <c r="G58" s="51" t="s">
        <v>153</v>
      </c>
    </row>
    <row r="59" spans="1:7" ht="29.5" thickBot="1" x14ac:dyDescent="0.4">
      <c r="A59" s="50" t="s">
        <v>207</v>
      </c>
      <c r="B59" s="67" t="s">
        <v>65</v>
      </c>
      <c r="C59" s="53">
        <v>3</v>
      </c>
      <c r="D59" s="14"/>
      <c r="E59" s="14">
        <v>2</v>
      </c>
      <c r="F59" s="14" t="s">
        <v>29</v>
      </c>
      <c r="G59" s="27" t="s">
        <v>154</v>
      </c>
    </row>
    <row r="60" spans="1:7" ht="29.5" thickBot="1" x14ac:dyDescent="0.4">
      <c r="A60" s="50" t="s">
        <v>207</v>
      </c>
      <c r="B60" s="67" t="s">
        <v>102</v>
      </c>
      <c r="C60" s="53">
        <v>2</v>
      </c>
      <c r="D60" s="14"/>
      <c r="E60" s="14">
        <v>1</v>
      </c>
      <c r="F60" s="14" t="s">
        <v>29</v>
      </c>
      <c r="G60" s="26" t="s">
        <v>155</v>
      </c>
    </row>
    <row r="61" spans="1:7" ht="15" thickBot="1" x14ac:dyDescent="0.4">
      <c r="A61" s="50" t="s">
        <v>207</v>
      </c>
      <c r="B61" s="67" t="s">
        <v>103</v>
      </c>
      <c r="C61" s="53">
        <v>2</v>
      </c>
      <c r="D61" s="14"/>
      <c r="E61" s="16" t="s">
        <v>105</v>
      </c>
      <c r="F61" s="14" t="s">
        <v>183</v>
      </c>
      <c r="G61" s="42" t="s">
        <v>133</v>
      </c>
    </row>
    <row r="62" spans="1:7" ht="29.5" thickBot="1" x14ac:dyDescent="0.4">
      <c r="A62" s="50" t="s">
        <v>207</v>
      </c>
      <c r="B62" s="67" t="s">
        <v>104</v>
      </c>
      <c r="C62" s="53">
        <v>2</v>
      </c>
      <c r="D62" s="14"/>
      <c r="E62" s="14">
        <v>2</v>
      </c>
      <c r="F62" s="14" t="s">
        <v>30</v>
      </c>
      <c r="G62" s="27" t="s">
        <v>156</v>
      </c>
    </row>
    <row r="63" spans="1:7" ht="15" thickBot="1" x14ac:dyDescent="0.4">
      <c r="A63" s="50" t="s">
        <v>207</v>
      </c>
      <c r="B63" s="67" t="s">
        <v>99</v>
      </c>
      <c r="C63" s="53">
        <v>1</v>
      </c>
      <c r="D63" s="14"/>
      <c r="E63" s="14">
        <v>0</v>
      </c>
      <c r="F63" s="14" t="s">
        <v>31</v>
      </c>
      <c r="G63" s="27" t="s">
        <v>157</v>
      </c>
    </row>
    <row r="64" spans="1:7" ht="15" thickBot="1" x14ac:dyDescent="0.4">
      <c r="A64" s="50" t="s">
        <v>207</v>
      </c>
      <c r="B64" s="67" t="s">
        <v>100</v>
      </c>
      <c r="C64" s="53">
        <v>1</v>
      </c>
      <c r="D64" s="14"/>
      <c r="E64" s="14">
        <v>0</v>
      </c>
      <c r="F64" s="14" t="s">
        <v>31</v>
      </c>
      <c r="G64" s="27" t="s">
        <v>158</v>
      </c>
    </row>
    <row r="65" spans="1:7" ht="29.5" thickBot="1" x14ac:dyDescent="0.4">
      <c r="A65" s="50" t="s">
        <v>207</v>
      </c>
      <c r="B65" s="68" t="s">
        <v>101</v>
      </c>
      <c r="C65" s="54">
        <v>1</v>
      </c>
      <c r="D65" s="29"/>
      <c r="E65" s="29">
        <v>2</v>
      </c>
      <c r="F65" s="29" t="s">
        <v>31</v>
      </c>
      <c r="G65" s="30"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CA9B-9CE5-44B9-A70B-FABA466EA60C}">
  <dimension ref="A1:H18"/>
  <sheetViews>
    <sheetView workbookViewId="0">
      <selection activeCell="C18" sqref="C18"/>
    </sheetView>
  </sheetViews>
  <sheetFormatPr baseColWidth="10" defaultRowHeight="14.5" x14ac:dyDescent="0.35"/>
  <cols>
    <col min="1" max="1" width="17.08984375" style="18" bestFit="1" customWidth="1"/>
    <col min="2" max="2" width="14.54296875" style="3" bestFit="1" customWidth="1"/>
    <col min="3" max="3" width="20.6328125" style="3" customWidth="1"/>
    <col min="4" max="4" width="16.90625" style="3" bestFit="1" customWidth="1"/>
    <col min="5" max="5" width="10.90625" style="3"/>
    <col min="6" max="6" width="15.1796875" style="3" bestFit="1" customWidth="1"/>
    <col min="7" max="7" width="9.54296875" style="3" bestFit="1" customWidth="1"/>
    <col min="8" max="8" width="11.453125" style="17" bestFit="1" customWidth="1"/>
    <col min="9" max="16384" width="10.90625" style="3"/>
  </cols>
  <sheetData>
    <row r="1" spans="1:8" x14ac:dyDescent="0.35">
      <c r="A1" s="18" t="s">
        <v>169</v>
      </c>
      <c r="B1" s="3">
        <v>2</v>
      </c>
    </row>
    <row r="2" spans="1:8" x14ac:dyDescent="0.35">
      <c r="A2" s="3"/>
      <c r="G2" s="3" t="s">
        <v>165</v>
      </c>
      <c r="H2" s="3" t="s">
        <v>182</v>
      </c>
    </row>
    <row r="3" spans="1:8" x14ac:dyDescent="0.35">
      <c r="A3" s="18" t="s">
        <v>170</v>
      </c>
      <c r="B3" s="3">
        <f>SUMIF(Characters!G:G, "Joué", Characters!D:D)</f>
        <v>0</v>
      </c>
      <c r="C3" s="3" t="s">
        <v>176</v>
      </c>
      <c r="D3" s="3">
        <f>MAX(B1,4)</f>
        <v>4</v>
      </c>
      <c r="F3" s="3" t="s">
        <v>166</v>
      </c>
      <c r="G3" s="17">
        <f>1/D3</f>
        <v>0.25</v>
      </c>
      <c r="H3" s="3">
        <f>ROUND(G3,2)*100</f>
        <v>25</v>
      </c>
    </row>
    <row r="4" spans="1:8" x14ac:dyDescent="0.35">
      <c r="A4" s="18" t="s">
        <v>171</v>
      </c>
      <c r="B4" s="3">
        <f>SUMIF(Characters!G:G, "Permanent", Characters!D:D)</f>
        <v>0</v>
      </c>
      <c r="C4" s="3" t="s">
        <v>177</v>
      </c>
      <c r="D4" s="3">
        <f>SUMIF(Characters!F:F, 0, Characters!D:D)</f>
        <v>0</v>
      </c>
      <c r="F4" s="3" t="s">
        <v>174</v>
      </c>
      <c r="G4" s="17" t="e">
        <f>B3/B6</f>
        <v>#DIV/0!</v>
      </c>
      <c r="H4" s="3" t="e">
        <f>ROUND(G4,2)*100</f>
        <v>#DIV/0!</v>
      </c>
    </row>
    <row r="5" spans="1:8" x14ac:dyDescent="0.35">
      <c r="A5" s="18" t="s">
        <v>172</v>
      </c>
      <c r="B5" s="3">
        <f>SUMIF(Characters!G:G, "Unique", Characters!D:D)</f>
        <v>0</v>
      </c>
      <c r="C5" s="3" t="s">
        <v>178</v>
      </c>
      <c r="D5" s="3">
        <f>SUMIF(Characters!F:F, 1, Characters!D:D)</f>
        <v>0</v>
      </c>
      <c r="F5" s="3" t="s">
        <v>173</v>
      </c>
      <c r="G5" s="17" t="e">
        <f>B4/B6</f>
        <v>#DIV/0!</v>
      </c>
      <c r="H5" s="3" t="e">
        <f>ROUND(G5,2)*100</f>
        <v>#DIV/0!</v>
      </c>
    </row>
    <row r="6" spans="1:8" x14ac:dyDescent="0.35">
      <c r="A6" s="18" t="s">
        <v>168</v>
      </c>
      <c r="B6" s="3">
        <f>B3+B4+B5</f>
        <v>0</v>
      </c>
      <c r="C6" s="3" t="s">
        <v>179</v>
      </c>
      <c r="D6" s="3">
        <f>SUMIF(Characters!F:F, 2, Characters!D:D)</f>
        <v>0</v>
      </c>
      <c r="F6" s="3" t="s">
        <v>175</v>
      </c>
      <c r="G6" s="17" t="e">
        <f>B5/B6</f>
        <v>#DIV/0!</v>
      </c>
      <c r="H6" s="3" t="e">
        <f>ROUND(G6,2)*100</f>
        <v>#DIV/0!</v>
      </c>
    </row>
    <row r="7" spans="1:8" x14ac:dyDescent="0.35">
      <c r="C7" s="3" t="s">
        <v>180</v>
      </c>
      <c r="D7" s="3">
        <f>SUMIF(Characters!F:F, 3, Characters!D:D)</f>
        <v>0</v>
      </c>
    </row>
    <row r="8" spans="1:8" x14ac:dyDescent="0.35">
      <c r="C8" s="3" t="s">
        <v>181</v>
      </c>
      <c r="D8" s="3">
        <f>SUMIF(Characters!F:F, "&gt;=4", Characters!D:D)</f>
        <v>0</v>
      </c>
    </row>
    <row r="14" spans="1:8" x14ac:dyDescent="0.35">
      <c r="C14" s="62" t="s">
        <v>162</v>
      </c>
      <c r="D14" s="62"/>
      <c r="E14" s="62"/>
      <c r="F14" s="62"/>
    </row>
    <row r="15" spans="1:8" x14ac:dyDescent="0.35">
      <c r="C15" s="3" t="s">
        <v>163</v>
      </c>
      <c r="D15" s="3" t="s">
        <v>160</v>
      </c>
      <c r="E15" s="3" t="s">
        <v>161</v>
      </c>
      <c r="F15" s="3" t="s">
        <v>164</v>
      </c>
    </row>
    <row r="16" spans="1:8" x14ac:dyDescent="0.35">
      <c r="B16" s="3" t="s">
        <v>167</v>
      </c>
      <c r="C16" s="3">
        <v>20</v>
      </c>
      <c r="D16" s="3">
        <v>32</v>
      </c>
      <c r="E16" s="3">
        <v>48</v>
      </c>
      <c r="F16" s="3">
        <v>64</v>
      </c>
    </row>
    <row r="17" spans="2:6" x14ac:dyDescent="0.35">
      <c r="B17" s="3" t="s">
        <v>42</v>
      </c>
      <c r="C17" s="3">
        <f>C16/$B$1*$G$3 -1</f>
        <v>1.5</v>
      </c>
      <c r="D17" s="3">
        <f>D16/$B$1*$G$3 -1</f>
        <v>3</v>
      </c>
      <c r="E17" s="3">
        <f>E16/$B$1*$G$3 -1</f>
        <v>5</v>
      </c>
      <c r="F17" s="3">
        <f>F16/$B$1*$G$3 -1</f>
        <v>7</v>
      </c>
    </row>
    <row r="18" spans="2:6" x14ac:dyDescent="0.35">
      <c r="B18" s="3" t="s">
        <v>48</v>
      </c>
    </row>
  </sheetData>
  <mergeCells count="1">
    <mergeCell ref="C14:F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1AA5-A57F-443E-8ACC-87EFE198E351}">
  <dimension ref="A3:C16"/>
  <sheetViews>
    <sheetView topLeftCell="B9" workbookViewId="0">
      <selection activeCell="C10" sqref="C10"/>
    </sheetView>
  </sheetViews>
  <sheetFormatPr baseColWidth="10" defaultRowHeight="14.5" x14ac:dyDescent="0.35"/>
  <cols>
    <col min="1" max="1" width="10.90625" style="2"/>
    <col min="2" max="2" width="14.54296875" bestFit="1" customWidth="1"/>
    <col min="3" max="3" width="58.90625" customWidth="1"/>
  </cols>
  <sheetData>
    <row r="3" spans="2:3" x14ac:dyDescent="0.35">
      <c r="B3" t="s">
        <v>2</v>
      </c>
      <c r="C3" t="s">
        <v>15</v>
      </c>
    </row>
    <row r="4" spans="2:3" x14ac:dyDescent="0.35">
      <c r="B4" t="s">
        <v>3</v>
      </c>
      <c r="C4" t="s">
        <v>16</v>
      </c>
    </row>
    <row r="5" spans="2:3" x14ac:dyDescent="0.35">
      <c r="B5" t="s">
        <v>0</v>
      </c>
      <c r="C5" t="s">
        <v>11</v>
      </c>
    </row>
    <row r="6" spans="2:3" x14ac:dyDescent="0.35">
      <c r="B6" t="s">
        <v>1</v>
      </c>
      <c r="C6" t="s">
        <v>10</v>
      </c>
    </row>
    <row r="7" spans="2:3" x14ac:dyDescent="0.35">
      <c r="B7" t="s">
        <v>4</v>
      </c>
      <c r="C7" t="s">
        <v>9</v>
      </c>
    </row>
    <row r="8" spans="2:3" ht="16" x14ac:dyDescent="0.4">
      <c r="B8" t="s">
        <v>5</v>
      </c>
      <c r="C8" s="4" t="s">
        <v>8</v>
      </c>
    </row>
    <row r="9" spans="2:3" ht="16" x14ac:dyDescent="0.4">
      <c r="B9" t="s">
        <v>6</v>
      </c>
      <c r="C9" s="4" t="s">
        <v>7</v>
      </c>
    </row>
    <row r="10" spans="2:3" ht="192" x14ac:dyDescent="0.4">
      <c r="B10" s="3" t="s">
        <v>12</v>
      </c>
      <c r="C10" s="5" t="s">
        <v>14</v>
      </c>
    </row>
    <row r="16" spans="2:3" ht="272" x14ac:dyDescent="0.35">
      <c r="B16" s="2" t="s">
        <v>13</v>
      </c>
      <c r="C16" s="6" t="str">
        <f xml:space="preserve"> C3 &amp; " avec des accents " &amp; C4 &amp;". " &amp; C5 &amp; ". " &amp; C10 &amp; ". L'arrière-plan est un lavis d'aquarelle d'un " &amp; C3 &amp; " " &amp; C6 &amp; " avec de légers reflets "&amp; C4 &amp; ". La scène est " &amp; C7 &amp; ". Style de peinture à l'aquarelle amélioré, vue " &amp; C8 &amp; ", détails complexes, atmosphère " &amp; C9 &amp; "."</f>
        <v>Orange avec des accents blanc. Jeu de role, fantastique. Un prince royal de Perse se tient debout avec une gracieuse assurance, dans une posture posée et digne. Il porte une robe ornée de soie d'un orange profond, scintillant de broderies blanches complexes aux motifs tourbillonnants, évoquant les vents du désert. Une ceinture fluide se déploie sur ses épaules et sa tunique finement taillée est ornée de délicats fils d'argent. Son visage est beau et ciselé, avec des yeux sombres perçants et une barbe bien taillée. Ses cheveux flottent en douces vagues sous un turban orné de pierres précieuses, qui brillent d'un éclat blanc. Un cimeterre courbé repose à son côté, sa lame étant polie et étincelante.. L'arrière-plan est un lavis d'aquarelle d'un Orange chaud avec de légers reflets blanc. La scène est élégante et noble. Style de peinture à l'aquarelle amélioré, vue du corps entier, détails complexes, atmosphère majestueuse.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F11C5-6EF2-4807-8C81-5753E7F0E140}">
  <dimension ref="A3:O23"/>
  <sheetViews>
    <sheetView zoomScale="55" zoomScaleNormal="55" workbookViewId="0">
      <selection activeCell="I10" sqref="I10"/>
    </sheetView>
  </sheetViews>
  <sheetFormatPr baseColWidth="10" defaultRowHeight="14.5" x14ac:dyDescent="0.35"/>
  <cols>
    <col min="1" max="1" width="10.90625" style="2"/>
    <col min="2" max="2" width="14.54296875" bestFit="1" customWidth="1"/>
    <col min="3" max="3" width="58.90625" customWidth="1"/>
    <col min="5" max="5" width="31.26953125" customWidth="1"/>
    <col min="7" max="7" width="26.81640625" bestFit="1" customWidth="1"/>
    <col min="9" max="9" width="26.81640625" bestFit="1" customWidth="1"/>
    <col min="11" max="11" width="26.81640625" bestFit="1" customWidth="1"/>
    <col min="13" max="13" width="26.81640625" bestFit="1" customWidth="1"/>
    <col min="15" max="15" width="26.81640625" bestFit="1" customWidth="1"/>
  </cols>
  <sheetData>
    <row r="3" spans="2:15" x14ac:dyDescent="0.35">
      <c r="B3" s="8" t="s">
        <v>2</v>
      </c>
      <c r="C3" s="8" t="s">
        <v>17</v>
      </c>
    </row>
    <row r="4" spans="2:15" x14ac:dyDescent="0.35">
      <c r="B4" s="8" t="s">
        <v>3</v>
      </c>
      <c r="C4" s="8" t="s">
        <v>18</v>
      </c>
    </row>
    <row r="5" spans="2:15" x14ac:dyDescent="0.35">
      <c r="B5" s="8" t="s">
        <v>0</v>
      </c>
      <c r="C5" s="8" t="s">
        <v>19</v>
      </c>
    </row>
    <row r="6" spans="2:15" x14ac:dyDescent="0.35">
      <c r="B6" s="8" t="s">
        <v>1</v>
      </c>
      <c r="C6" s="8" t="s">
        <v>10</v>
      </c>
    </row>
    <row r="7" spans="2:15" x14ac:dyDescent="0.35">
      <c r="B7" s="8" t="s">
        <v>4</v>
      </c>
      <c r="C7" s="8" t="s">
        <v>20</v>
      </c>
    </row>
    <row r="8" spans="2:15" ht="16" x14ac:dyDescent="0.4">
      <c r="B8" s="8" t="s">
        <v>5</v>
      </c>
      <c r="C8" s="9" t="s">
        <v>8</v>
      </c>
      <c r="E8" s="4"/>
      <c r="G8" s="4"/>
      <c r="I8" s="4"/>
      <c r="K8" s="4"/>
      <c r="M8" s="4"/>
      <c r="O8" s="4"/>
    </row>
    <row r="9" spans="2:15" ht="16" x14ac:dyDescent="0.4">
      <c r="B9" s="8" t="s">
        <v>6</v>
      </c>
      <c r="C9" s="9" t="s">
        <v>21</v>
      </c>
      <c r="E9" s="4"/>
      <c r="G9" s="4"/>
      <c r="I9" s="4"/>
      <c r="K9" s="4"/>
      <c r="M9" s="4"/>
      <c r="O9" s="4"/>
    </row>
    <row r="10" spans="2:15" s="7" customFormat="1" ht="144" x14ac:dyDescent="0.35">
      <c r="B10" s="10" t="s">
        <v>12</v>
      </c>
      <c r="C10" s="11" t="s">
        <v>22</v>
      </c>
      <c r="E10" s="11" t="s">
        <v>26</v>
      </c>
      <c r="G10" s="11" t="s">
        <v>27</v>
      </c>
      <c r="I10" s="11" t="s">
        <v>28</v>
      </c>
      <c r="K10" s="11" t="s">
        <v>23</v>
      </c>
      <c r="M10" s="11" t="s">
        <v>24</v>
      </c>
      <c r="O10" s="11" t="s">
        <v>25</v>
      </c>
    </row>
    <row r="16" spans="2:15" ht="352" x14ac:dyDescent="0.35">
      <c r="B16" s="12" t="s">
        <v>13</v>
      </c>
      <c r="C16" s="13" t="str" cm="1">
        <f t="array" ref="C16:C23">B3:B10</f>
        <v>Color 1</v>
      </c>
      <c r="E16" s="13" t="str">
        <f xml:space="preserve"> $C$3 &amp; " avec des accents " &amp; $C$4 &amp;". " &amp; $C$5 &amp; ". " &amp; E$10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Un nain élégant qui porte fièrement un grand bouclier doré. Il a une petite moustache fine à l'italienne. Il sourit à pleine dent et est amical et charmant.. L'arrière-plan est un lavis d'aquarelle d'un Or doré chaud avec de légers reflets vert turquoise. La scène est élégante et éclairée. Style de peinture à l'aquarelle amélioré, dessins détaillé, vue du corps entier, détails complexes, atmosphère agréable.</v>
      </c>
      <c r="G16" s="13" t="str">
        <f xml:space="preserve"> $C$3 &amp; " avec des accents " &amp; $C$4 &amp;". " &amp; $C$5 &amp; ". " &amp; G$10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Un nain qui est en colère avec un position dynamique vers l'avant. Il a un visage fermé et dure et porte une armure de combat avec pleins d'épines. Il fait des grand mouvement de hache autour de lui.. L'arrière-plan est un lavis d'aquarelle d'un Or doré chaud avec de légers reflets vert turquoise. La scène est élégante et éclairée. Style de peinture à l'aquarelle amélioré, dessins détaillé, vue du corps entier, détails complexes, atmosphère agréable.</v>
      </c>
      <c r="I16" s="13" t="str">
        <f xml:space="preserve"> $C$3 &amp; " avec des accents " &amp; $C$4 &amp;". " &amp; $C$5 &amp; ". " &amp; I$10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Un nain malade qui a un rhume. . L'arrière-plan est un lavis d'aquarelle d'un Or doré chaud avec de légers reflets vert turquoise. La scène est élégante et éclairée. Style de peinture à l'aquarelle amélioré, dessins détaillé, vue du corps entier, détails complexes, atmosphère agréable.</v>
      </c>
      <c r="K16" s="13" t="str">
        <f xml:space="preserve"> $C$3 &amp; " avec des accents " &amp; $C$4 &amp;". " &amp; $C$5 &amp; ". " &amp; K$10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D. L'arrière-plan est un lavis d'aquarelle d'un Or doré chaud avec de légers reflets vert turquoise. La scène est élégante et éclairée. Style de peinture à l'aquarelle amélioré, dessins détaillé, vue du corps entier, détails complexes, atmosphère agréable.</v>
      </c>
      <c r="M16" s="13" t="str">
        <f xml:space="preserve"> $C$3 &amp; " avec des accents " &amp; $C$4 &amp;". " &amp; $C$5 &amp; ". " &amp; M$10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E. L'arrière-plan est un lavis d'aquarelle d'un Or doré chaud avec de légers reflets vert turquoise. La scène est élégante et éclairée. Style de peinture à l'aquarelle amélioré, dessins détaillé, vue du corps entier, détails complexes, atmosphère agréable.</v>
      </c>
      <c r="O16" s="13" t="str">
        <f xml:space="preserve"> $C$3 &amp; " avec des accents " &amp; $C$4 &amp;". " &amp; $C$5 &amp; ". " &amp; O$10 &amp; ". L'arrière-plan est un lavis d'aquarelle d'un " &amp; $C$3 &amp; " " &amp; $C$6 &amp; " avec de légers reflets "&amp; $C$4 &amp; ". La scène est " &amp; $C$7 &amp; ". Style de peinture à l'aquarelle amélioré, dessins détaillé, vue " &amp; $C$8 &amp; ", détails complexes, atmosphère " &amp; $C$9 &amp; "."</f>
        <v>Or doré avec des accents vert turquoise. Jeu de role, fantastique, cartoon. F. L'arrière-plan est un lavis d'aquarelle d'un Or doré chaud avec de légers reflets vert turquoise. La scène est élégante et éclairée. Style de peinture à l'aquarelle amélioré, dessins détaillé, vue du corps entier, détails complexes, atmosphère agréable.</v>
      </c>
    </row>
    <row r="17" spans="3:3" x14ac:dyDescent="0.35">
      <c r="C17" t="str">
        <v>Color 2</v>
      </c>
    </row>
    <row r="18" spans="3:3" x14ac:dyDescent="0.35">
      <c r="C18" t="str">
        <v>Ambiance</v>
      </c>
    </row>
    <row r="19" spans="3:3" x14ac:dyDescent="0.35">
      <c r="C19" t="str">
        <v>Chaud / Froid</v>
      </c>
    </row>
    <row r="20" spans="3:3" x14ac:dyDescent="0.35">
      <c r="C20" t="str">
        <v>Scene ajd</v>
      </c>
    </row>
    <row r="21" spans="3:3" x14ac:dyDescent="0.35">
      <c r="C21" t="str">
        <v>Vue</v>
      </c>
    </row>
    <row r="22" spans="3:3" x14ac:dyDescent="0.35">
      <c r="C22" t="str">
        <v>Atmosphere</v>
      </c>
    </row>
    <row r="23" spans="3:3" x14ac:dyDescent="0.35">
      <c r="C23" t="str">
        <v>MAIN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Idées</vt:lpstr>
      <vt:lpstr>Characters</vt:lpstr>
      <vt:lpstr>Stat</vt:lpstr>
      <vt:lpstr>Exemple</vt:lpstr>
      <vt:lpstr>Nains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Leandre Dieterlen</dc:creator>
  <cp:lastModifiedBy>Leandre Dieterlen</cp:lastModifiedBy>
  <dcterms:created xsi:type="dcterms:W3CDTF">2025-03-14T12:46:56Z</dcterms:created>
  <dcterms:modified xsi:type="dcterms:W3CDTF">2025-03-26T19:56:39Z</dcterms:modified>
</cp:coreProperties>
</file>