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erea\Tables\"/>
    </mc:Choice>
  </mc:AlternateContent>
  <xr:revisionPtr revIDLastSave="0" documentId="13_ncr:1_{AAA343DD-6F4B-4415-B76C-F3B5BF845C61}" xr6:coauthVersionLast="47" xr6:coauthVersionMax="47" xr10:uidLastSave="{00000000-0000-0000-0000-000000000000}"/>
  <bookViews>
    <workbookView xWindow="-110" yWindow="-110" windowWidth="19420" windowHeight="10300" xr2:uid="{4D71B147-5196-4C06-9A19-E8F9FCACA3D2}"/>
  </bookViews>
  <sheets>
    <sheet name="pyData" sheetId="7" r:id="rId1"/>
    <sheet name="tran_sum" sheetId="5" state="hidden" r:id="rId2"/>
    <sheet name="Sheet3" sheetId="8" state="hidden" r:id="rId3"/>
    <sheet name="data" sheetId="2" state="hidden" r:id="rId4"/>
    <sheet name="tran_sum_work" sheetId="6" state="hidden" r:id="rId5"/>
  </sheets>
  <definedNames>
    <definedName name="_xlnm._FilterDatabase" localSheetId="3" hidden="1">data!$A$1:$E$100</definedName>
    <definedName name="_xlcn.WorksheetConnection_tran_sumA1F181" hidden="1">tran_sum!$A$1:$F$18</definedName>
  </definedNames>
  <calcPr calcId="191029"/>
  <pivotCaches>
    <pivotCache cacheId="1" r:id="rId6"/>
    <pivotCache cacheId="3" r:id="rId7"/>
    <pivotCache cacheId="26" r:id="rId8"/>
    <pivotCache cacheId="28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ran_sum!$A$1:$F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9" i="6"/>
  <c r="G9" i="6"/>
  <c r="H8" i="6" s="1"/>
  <c r="F9" i="6"/>
  <c r="P6" i="6"/>
  <c r="O6" i="6"/>
  <c r="Q6" i="6" s="1"/>
  <c r="K6" i="6"/>
  <c r="L6" i="6" s="1"/>
  <c r="J6" i="6"/>
  <c r="P5" i="6"/>
  <c r="O5" i="6"/>
  <c r="Q5" i="6" s="1"/>
  <c r="K5" i="6"/>
  <c r="R5" i="6" s="1"/>
  <c r="J5" i="6"/>
  <c r="P4" i="6"/>
  <c r="O4" i="6"/>
  <c r="Q4" i="6" s="1"/>
  <c r="K4" i="6"/>
  <c r="L4" i="6" s="1"/>
  <c r="J4" i="6"/>
  <c r="P3" i="6"/>
  <c r="Q3" i="6" s="1"/>
  <c r="O3" i="6"/>
  <c r="K3" i="6"/>
  <c r="L3" i="6" s="1"/>
  <c r="J3" i="6"/>
  <c r="M3" i="5"/>
  <c r="M4" i="5"/>
  <c r="M5" i="5"/>
  <c r="M6" i="5"/>
  <c r="L6" i="5"/>
  <c r="L5" i="5"/>
  <c r="N5" i="5" s="1"/>
  <c r="L4" i="5"/>
  <c r="L3" i="5"/>
  <c r="R6" i="5"/>
  <c r="R5" i="5"/>
  <c r="T5" i="5" s="1"/>
  <c r="R4" i="5"/>
  <c r="R3" i="5"/>
  <c r="Q6" i="5"/>
  <c r="Q5" i="5"/>
  <c r="Q4" i="5"/>
  <c r="Q3" i="5"/>
  <c r="S3" i="5" s="1"/>
  <c r="N4" i="5" l="1"/>
  <c r="N3" i="5"/>
  <c r="L5" i="6"/>
  <c r="S5" i="6" s="1"/>
  <c r="N6" i="5"/>
  <c r="S4" i="5"/>
  <c r="S6" i="5"/>
  <c r="S5" i="5"/>
  <c r="U5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BB90BE-1149-4ADB-BFBE-FB698309646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F48743-5DAA-4207-9407-324EEF79EFC3}" name="WorksheetConnection_tran_sum!$A$1:$F$18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ran_sumA1F181"/>
        </x15:connection>
      </ext>
    </extLst>
  </connection>
</connections>
</file>

<file path=xl/sharedStrings.xml><?xml version="1.0" encoding="utf-8"?>
<sst xmlns="http://schemas.openxmlformats.org/spreadsheetml/2006/main" count="387" uniqueCount="44">
  <si>
    <t>card_number</t>
  </si>
  <si>
    <t>city</t>
  </si>
  <si>
    <t>tran_date</t>
  </si>
  <si>
    <t>tran_amt</t>
  </si>
  <si>
    <t>3318XXXX1363</t>
  </si>
  <si>
    <t>1820XXXX3152</t>
  </si>
  <si>
    <t>3241XXXX1555</t>
  </si>
  <si>
    <t>1817XXXX1415</t>
  </si>
  <si>
    <t>2227XXXX1619</t>
  </si>
  <si>
    <t>1527XXXX3288</t>
  </si>
  <si>
    <t>1170XXXX2158</t>
  </si>
  <si>
    <t>2960XXXX2244</t>
  </si>
  <si>
    <t>2068XXXX1317</t>
  </si>
  <si>
    <t>3012XXXX1499</t>
  </si>
  <si>
    <t>2453XXXX1469</t>
  </si>
  <si>
    <t>1379XXXX1125</t>
  </si>
  <si>
    <t>1594XXXX2895</t>
  </si>
  <si>
    <t>3227XXXX2454</t>
  </si>
  <si>
    <t>2710XXXX1621</t>
  </si>
  <si>
    <t>Delhi</t>
  </si>
  <si>
    <t>Noida</t>
  </si>
  <si>
    <t>Gurgaon</t>
  </si>
  <si>
    <t>Mumbai</t>
  </si>
  <si>
    <t>2068XXXX1444</t>
  </si>
  <si>
    <t>2227XXXX5555</t>
  </si>
  <si>
    <t>tran_amt2</t>
  </si>
  <si>
    <t>Row Labels</t>
  </si>
  <si>
    <t>Grand Total</t>
  </si>
  <si>
    <t>Sum of tran_amt2</t>
  </si>
  <si>
    <t>Average of tran_amt2_2</t>
  </si>
  <si>
    <t>Count</t>
  </si>
  <si>
    <t>Average</t>
  </si>
  <si>
    <t>Sum</t>
  </si>
  <si>
    <t>Tran_Amt</t>
  </si>
  <si>
    <t>Tran_Amt2</t>
  </si>
  <si>
    <t>Cities</t>
  </si>
  <si>
    <t>Mean</t>
  </si>
  <si>
    <t>%_Age</t>
  </si>
  <si>
    <t>Cash_back</t>
  </si>
  <si>
    <t>Mean_of_Tran_Amt</t>
  </si>
  <si>
    <t>Sum_Of_Cash_Back</t>
  </si>
  <si>
    <t>Median_of_Tran_Amt</t>
  </si>
  <si>
    <t>Sum_of_Cash_back</t>
  </si>
  <si>
    <t>Sum of tran_amt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</si>
</sst>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15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ill="1"/>
    <xf numFmtId="0" fontId="1" fillId="3" borderId="1" xfId="0" applyFont="1" applyFill="1" applyBorder="1"/>
    <xf numFmtId="166" fontId="0" fillId="0" borderId="0" xfId="1" applyNumberFormat="1" applyFont="1"/>
    <xf numFmtId="166" fontId="0" fillId="3" borderId="0" xfId="1" applyNumberFormat="1" applyFont="1" applyFill="1"/>
    <xf numFmtId="166" fontId="0" fillId="3" borderId="0" xfId="1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6" fontId="0" fillId="0" borderId="2" xfId="1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66" fontId="1" fillId="2" borderId="2" xfId="1" applyNumberFormat="1" applyFont="1" applyFill="1" applyBorder="1" applyAlignment="1">
      <alignment horizontal="center"/>
    </xf>
    <xf numFmtId="9" fontId="0" fillId="0" borderId="2" xfId="2" applyFont="1" applyFill="1" applyBorder="1" applyAlignment="1">
      <alignment horizontal="center"/>
    </xf>
    <xf numFmtId="0" fontId="0" fillId="0" borderId="0" xfId="0" applyFill="1"/>
    <xf numFmtId="166" fontId="0" fillId="0" borderId="0" xfId="1" applyNumberFormat="1" applyFont="1" applyFill="1"/>
    <xf numFmtId="0" fontId="0" fillId="0" borderId="2" xfId="0" pivotButton="1" applyBorder="1"/>
    <xf numFmtId="0" fontId="0" fillId="0" borderId="2" xfId="0" applyBorder="1" applyAlignment="1">
      <alignment horizontal="left"/>
    </xf>
    <xf numFmtId="166" fontId="0" fillId="0" borderId="2" xfId="0" applyNumberFormat="1" applyBorder="1" applyAlignment="1">
      <alignment horizontal="center"/>
    </xf>
    <xf numFmtId="166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 * #,##0_ ;_ * \-#,##0_ ;_ * &quot;-&quot;??_ ;_ @_ "/>
    </dxf>
    <dxf>
      <numFmt numFmtId="1" formatCode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166" formatCode="_ * #,##0_ ;_ * \-#,##0_ ;_ * &quot;-&quot;??_ ;_ @_ "/>
    </dxf>
    <dxf>
      <alignment horizontal="center"/>
    </dxf>
    <dxf>
      <alignment horizontal="center"/>
    </dxf>
    <dxf>
      <numFmt numFmtId="1" formatCode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 Verma" refreshedDate="44586.977320138889" createdVersion="7" refreshedVersion="7" minRefreshableVersion="3" recordCount="17" xr:uid="{2A7AACE2-1AE5-4E89-BF40-0EE46E55B29F}">
  <cacheSource type="worksheet">
    <worksheetSource ref="A1:D18" sheet="tran_sum"/>
  </cacheSource>
  <cacheFields count="4">
    <cacheField name="city" numFmtId="0">
      <sharedItems count="4">
        <s v="Delhi"/>
        <s v="Gurgaon"/>
        <s v="Mumbai"/>
        <s v="Noida"/>
      </sharedItems>
    </cacheField>
    <cacheField name="card_number" numFmtId="0">
      <sharedItems/>
    </cacheField>
    <cacheField name="tran_amt" numFmtId="0">
      <sharedItems containsSemiMixedTypes="0" containsString="0" containsNumber="1" containsInteger="1" minValue="14732" maxValue="49836"/>
    </cacheField>
    <cacheField name="tran_amt2" numFmtId="0">
      <sharedItems containsSemiMixedTypes="0" containsString="0" containsNumber="1" containsInteger="1" minValue="14732" maxValue="498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 Verma" refreshedDate="44587.966023842593" createdVersion="7" refreshedVersion="7" minRefreshableVersion="3" recordCount="17" xr:uid="{F63A4251-913B-403D-9E42-C0D0F0299A06}">
  <cacheSource type="worksheet">
    <worksheetSource ref="A1:F18" sheet="tran_sum"/>
  </cacheSource>
  <cacheFields count="6">
    <cacheField name="city" numFmtId="0">
      <sharedItems count="4">
        <s v="Delhi"/>
        <s v="Gurgaon"/>
        <s v="Mumbai"/>
        <s v="Noida"/>
      </sharedItems>
    </cacheField>
    <cacheField name="card_number" numFmtId="0">
      <sharedItems/>
    </cacheField>
    <cacheField name="tran_amt" numFmtId="166">
      <sharedItems containsSemiMixedTypes="0" containsString="0" containsNumber="1" containsInteger="1" minValue="14732" maxValue="49836"/>
    </cacheField>
    <cacheField name="tran_amt2" numFmtId="166">
      <sharedItems containsSemiMixedTypes="0" containsString="0" containsNumber="1" containsInteger="1" minValue="100" maxValue="49836"/>
    </cacheField>
    <cacheField name="%_Age" numFmtId="9">
      <sharedItems containsSemiMixedTypes="0" containsString="0" containsNumber="1" minValue="0.1" maxValue="0.1"/>
    </cacheField>
    <cacheField name="Cash_back" numFmtId="166">
      <sharedItems containsSemiMixedTypes="0" containsString="0" containsNumber="1" minValue="10" maxValue="4983.6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eer Verma" refreshedDate="44587.97608576389" backgroundQuery="1" createdVersion="7" refreshedVersion="7" minRefreshableVersion="3" recordCount="0" supportSubquery="1" supportAdvancedDrill="1" xr:uid="{CA2DB466-E9A1-4560-84D8-1252EBC3EA36}">
  <cacheSource type="external" connectionId="1"/>
  <cacheFields count="4">
    <cacheField name="[Measures].[Median_tran_amt]" caption="Median_tran_amt" numFmtId="0" hierarchy="6" level="32767"/>
    <cacheField name="[Range].[city].[city]" caption="city" numFmtId="0" level="1">
      <sharedItems count="4">
        <s v="Delhi"/>
        <s v="Gurgaon"/>
        <s v="Mumbai"/>
        <s v="Noida"/>
      </sharedItems>
      <extLst>
        <ext xmlns:x15="http://schemas.microsoft.com/office/spreadsheetml/2010/11/main" uri="{4F2E5C28-24EA-4eb8-9CBF-B6C8F9C3D259}">
          <x15:cachedUniqueNames>
            <x15:cachedUniqueName index="0" name="[Range].[city].&amp;[Delhi]"/>
            <x15:cachedUniqueName index="1" name="[Range].[city].&amp;[Gurgaon]"/>
            <x15:cachedUniqueName index="2" name="[Range].[city].&amp;[Mumbai]"/>
            <x15:cachedUniqueName index="3" name="[Range].[city].&amp;[Noida]"/>
          </x15:cachedUniqueNames>
        </ext>
      </extLst>
    </cacheField>
    <cacheField name="[Measures].[Average of tran_amt2]" caption="Average of tran_amt2" numFmtId="0" hierarchy="10" level="32767"/>
    <cacheField name="[Measures].[Sum of Cash_back]" caption="Sum of Cash_back" numFmtId="0" hierarchy="11" level="32767"/>
  </cacheFields>
  <cacheHierarchies count="12"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ard_number]" caption="card_number" attribute="1" defaultMemberUniqueName="[Range].[card_number].[All]" allUniqueName="[Range].[card_number].[All]" dimensionUniqueName="[Range]" displayFolder="" count="0" memberValueDatatype="130" unbalanced="0"/>
    <cacheHierarchy uniqueName="[Range].[tran_amt]" caption="tran_amt" attribute="1" defaultMemberUniqueName="[Range].[tran_amt].[All]" allUniqueName="[Range].[tran_amt].[All]" dimensionUniqueName="[Range]" displayFolder="" count="0" memberValueDatatype="20" unbalanced="0"/>
    <cacheHierarchy uniqueName="[Range].[tran_amt2]" caption="tran_amt2" attribute="1" defaultMemberUniqueName="[Range].[tran_amt2].[All]" allUniqueName="[Range].[tran_amt2].[All]" dimensionUniqueName="[Range]" displayFolder="" count="0" memberValueDatatype="20" unbalanced="0"/>
    <cacheHierarchy uniqueName="[Range].[%_Age]" caption="%_Age" attribute="1" defaultMemberUniqueName="[Range].[%_Age].[All]" allUniqueName="[Range].[%_Age].[All]" dimensionUniqueName="[Range]" displayFolder="" count="0" memberValueDatatype="5" unbalanced="0"/>
    <cacheHierarchy uniqueName="[Range].[Cash_back]" caption="Cash_back" attribute="1" defaultMemberUniqueName="[Range].[Cash_back].[All]" allUniqueName="[Range].[Cash_back].[All]" dimensionUniqueName="[Range]" displayFolder="" count="0" memberValueDatatype="5" unbalanced="0"/>
    <cacheHierarchy uniqueName="[Measures].[Median_tran_amt]" caption="Median_tran_amt" measure="1" displayFolder="" measureGroup="Range" count="0" oneField="1">
      <fieldsUsage count="1"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ran_amt2]" caption="Sum of tran_amt2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tran_amt2]" caption="Average of tran_amt2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sh_back]" caption="Sum of Cash_back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 Verma" refreshedDate="44590.94354537037" createdVersion="7" refreshedVersion="7" minRefreshableVersion="3" recordCount="99" xr:uid="{90487A02-7763-4CF7-97FE-B30BD11BA89E}">
  <cacheSource type="worksheet">
    <worksheetSource ref="A1:E100" sheet="data"/>
  </cacheSource>
  <cacheFields count="5">
    <cacheField name="city" numFmtId="0">
      <sharedItems count="4">
        <s v="Delhi"/>
        <s v="Gurgaon"/>
        <s v="Mumbai"/>
        <s v="Noida"/>
      </sharedItems>
    </cacheField>
    <cacheField name="card_number" numFmtId="0">
      <sharedItems/>
    </cacheField>
    <cacheField name="tran_date" numFmtId="15">
      <sharedItems containsSemiMixedTypes="0" containsNonDate="0" containsDate="1" containsString="0" minDate="2020-11-07T00:00:00" maxDate="2020-11-15T00:00:00"/>
    </cacheField>
    <cacheField name="tran_amt" numFmtId="0">
      <sharedItems containsSemiMixedTypes="0" containsString="0" containsNumber="1" containsInteger="1" minValue="2392" maxValue="6964"/>
    </cacheField>
    <cacheField name="tran_amt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1817XXXX1415"/>
    <n v="39176"/>
    <n v="39176"/>
  </r>
  <r>
    <x v="0"/>
    <s v="2710XXXX1621"/>
    <n v="18407"/>
    <n v="18407"/>
  </r>
  <r>
    <x v="0"/>
    <s v="2960XXXX2244"/>
    <n v="39300"/>
    <n v="39300"/>
  </r>
  <r>
    <x v="0"/>
    <s v="3012XXXX1499"/>
    <n v="27828"/>
    <n v="27828"/>
  </r>
  <r>
    <x v="1"/>
    <s v="1527XXXX3288"/>
    <n v="49836"/>
    <n v="49836"/>
  </r>
  <r>
    <x v="1"/>
    <s v="1594XXXX2895"/>
    <n v="21873"/>
    <n v="21873"/>
  </r>
  <r>
    <x v="1"/>
    <s v="3318XXXX1363"/>
    <n v="37910"/>
    <n v="37910"/>
  </r>
  <r>
    <x v="2"/>
    <s v="1379XXXX1125"/>
    <n v="14732"/>
    <n v="14732"/>
  </r>
  <r>
    <x v="2"/>
    <s v="1820XXXX3152"/>
    <n v="19063"/>
    <n v="19063"/>
  </r>
  <r>
    <x v="2"/>
    <s v="2068XXXX1317"/>
    <n v="23372"/>
    <n v="23372"/>
  </r>
  <r>
    <x v="2"/>
    <s v="2068XXXX1444"/>
    <n v="14989"/>
    <n v="14989"/>
  </r>
  <r>
    <x v="2"/>
    <s v="2227XXXX1619"/>
    <n v="20248"/>
    <n v="20248"/>
  </r>
  <r>
    <x v="2"/>
    <s v="2227XXXX5555"/>
    <n v="20605"/>
    <n v="20605"/>
  </r>
  <r>
    <x v="2"/>
    <s v="2453XXXX1469"/>
    <n v="23226"/>
    <n v="23226"/>
  </r>
  <r>
    <x v="3"/>
    <s v="1170XXXX2158"/>
    <n v="49057"/>
    <n v="49057"/>
  </r>
  <r>
    <x v="3"/>
    <s v="3227XXXX2454"/>
    <n v="31446"/>
    <n v="31446"/>
  </r>
  <r>
    <x v="3"/>
    <s v="3241XXXX1555"/>
    <n v="35993"/>
    <n v="35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1817XXXX1415"/>
    <n v="39176"/>
    <n v="39176"/>
    <n v="0.1"/>
    <n v="3917.6000000000004"/>
  </r>
  <r>
    <x v="0"/>
    <s v="2710XXXX1621"/>
    <n v="18407"/>
    <n v="18407"/>
    <n v="0.1"/>
    <n v="1840.7"/>
  </r>
  <r>
    <x v="0"/>
    <s v="2960XXXX2244"/>
    <n v="39300"/>
    <n v="39300"/>
    <n v="0.1"/>
    <n v="3930"/>
  </r>
  <r>
    <x v="0"/>
    <s v="3012XXXX1499"/>
    <n v="27828"/>
    <n v="27828"/>
    <n v="0.1"/>
    <n v="2782.8"/>
  </r>
  <r>
    <x v="1"/>
    <s v="1527XXXX3288"/>
    <n v="49836"/>
    <n v="49836"/>
    <n v="0.1"/>
    <n v="4983.6000000000004"/>
  </r>
  <r>
    <x v="1"/>
    <s v="1594XXXX2895"/>
    <n v="21873"/>
    <n v="21873"/>
    <n v="0.1"/>
    <n v="2187.3000000000002"/>
  </r>
  <r>
    <x v="1"/>
    <s v="3318XXXX1363"/>
    <n v="37910"/>
    <n v="37910"/>
    <n v="0.1"/>
    <n v="3791"/>
  </r>
  <r>
    <x v="2"/>
    <s v="1379XXXX1125"/>
    <n v="14732"/>
    <n v="35000"/>
    <n v="0.1"/>
    <n v="3500"/>
  </r>
  <r>
    <x v="2"/>
    <s v="1820XXXX3152"/>
    <n v="19063"/>
    <n v="35000"/>
    <n v="0.1"/>
    <n v="3500"/>
  </r>
  <r>
    <x v="2"/>
    <s v="2068XXXX1317"/>
    <n v="23372"/>
    <n v="35300"/>
    <n v="0.1"/>
    <n v="3530"/>
  </r>
  <r>
    <x v="2"/>
    <s v="2068XXXX1444"/>
    <n v="14989"/>
    <n v="30000"/>
    <n v="0.1"/>
    <n v="3000"/>
  </r>
  <r>
    <x v="2"/>
    <s v="2227XXXX1619"/>
    <n v="20248"/>
    <n v="535"/>
    <n v="0.1"/>
    <n v="53.5"/>
  </r>
  <r>
    <x v="2"/>
    <s v="2227XXXX5555"/>
    <n v="20605"/>
    <n v="300"/>
    <n v="0.1"/>
    <n v="30"/>
  </r>
  <r>
    <x v="2"/>
    <s v="2453XXXX1469"/>
    <n v="23226"/>
    <n v="100"/>
    <n v="0.1"/>
    <n v="10"/>
  </r>
  <r>
    <x v="3"/>
    <s v="1170XXXX2158"/>
    <n v="49057"/>
    <n v="49057"/>
    <n v="0.1"/>
    <n v="4905.7"/>
  </r>
  <r>
    <x v="3"/>
    <s v="3227XXXX2454"/>
    <n v="31446"/>
    <n v="31446"/>
    <n v="0.1"/>
    <n v="3144.6000000000004"/>
  </r>
  <r>
    <x v="3"/>
    <s v="3241XXXX1555"/>
    <n v="35993"/>
    <n v="35993"/>
    <n v="0.1"/>
    <n v="3599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2710XXXX1621"/>
    <d v="2020-11-13T00:00:00"/>
    <n v="3068"/>
    <m/>
  </r>
  <r>
    <x v="0"/>
    <s v="1817XXXX1415"/>
    <d v="2020-11-14T00:00:00"/>
    <n v="3184"/>
    <m/>
  </r>
  <r>
    <x v="0"/>
    <s v="3012XXXX1499"/>
    <d v="2020-11-10T00:00:00"/>
    <n v="3297"/>
    <m/>
  </r>
  <r>
    <x v="0"/>
    <s v="1817XXXX1415"/>
    <d v="2020-11-07T00:00:00"/>
    <n v="3368"/>
    <m/>
  </r>
  <r>
    <x v="0"/>
    <s v="1817XXXX1415"/>
    <d v="2020-11-11T00:00:00"/>
    <n v="3676"/>
    <m/>
  </r>
  <r>
    <x v="0"/>
    <s v="3012XXXX1499"/>
    <d v="2020-11-14T00:00:00"/>
    <n v="3679"/>
    <m/>
  </r>
  <r>
    <x v="0"/>
    <s v="3012XXXX1499"/>
    <d v="2020-11-13T00:00:00"/>
    <n v="3917"/>
    <m/>
  </r>
  <r>
    <x v="0"/>
    <s v="2710XXXX1621"/>
    <d v="2020-11-12T00:00:00"/>
    <n v="4216"/>
    <m/>
  </r>
  <r>
    <x v="0"/>
    <s v="1817XXXX1415"/>
    <d v="2020-11-14T00:00:00"/>
    <n v="4408"/>
    <m/>
  </r>
  <r>
    <x v="0"/>
    <s v="2960XXXX2244"/>
    <d v="2020-11-07T00:00:00"/>
    <n v="4444"/>
    <m/>
  </r>
  <r>
    <x v="0"/>
    <s v="2960XXXX2244"/>
    <d v="2020-11-07T00:00:00"/>
    <n v="4472"/>
    <m/>
  </r>
  <r>
    <x v="0"/>
    <s v="2710XXXX1621"/>
    <d v="2020-11-10T00:00:00"/>
    <n v="4493"/>
    <m/>
  </r>
  <r>
    <x v="0"/>
    <s v="2960XXXX2244"/>
    <d v="2020-11-08T00:00:00"/>
    <n v="4887"/>
    <m/>
  </r>
  <r>
    <x v="0"/>
    <s v="2960XXXX2244"/>
    <d v="2020-11-09T00:00:00"/>
    <n v="5013"/>
    <m/>
  </r>
  <r>
    <x v="0"/>
    <s v="3012XXXX1499"/>
    <d v="2020-11-07T00:00:00"/>
    <n v="5116"/>
    <m/>
  </r>
  <r>
    <x v="0"/>
    <s v="1817XXXX1415"/>
    <d v="2020-11-10T00:00:00"/>
    <n v="5323"/>
    <m/>
  </r>
  <r>
    <x v="0"/>
    <s v="3012XXXX1499"/>
    <d v="2020-11-11T00:00:00"/>
    <n v="5641"/>
    <m/>
  </r>
  <r>
    <x v="0"/>
    <s v="1817XXXX1415"/>
    <d v="2020-11-09T00:00:00"/>
    <n v="5909"/>
    <m/>
  </r>
  <r>
    <x v="0"/>
    <s v="3012XXXX1499"/>
    <d v="2020-11-08T00:00:00"/>
    <n v="6178"/>
    <m/>
  </r>
  <r>
    <x v="0"/>
    <s v="1817XXXX1415"/>
    <d v="2020-11-09T00:00:00"/>
    <n v="6366"/>
    <m/>
  </r>
  <r>
    <x v="0"/>
    <s v="2710XXXX1621"/>
    <d v="2020-11-10T00:00:00"/>
    <n v="6630"/>
    <m/>
  </r>
  <r>
    <x v="0"/>
    <s v="2960XXXX2244"/>
    <d v="2020-11-14T00:00:00"/>
    <n v="6679"/>
    <m/>
  </r>
  <r>
    <x v="0"/>
    <s v="2960XXXX2244"/>
    <d v="2020-11-10T00:00:00"/>
    <n v="6855"/>
    <m/>
  </r>
  <r>
    <x v="0"/>
    <s v="1817XXXX1415"/>
    <d v="2020-11-10T00:00:00"/>
    <n v="6942"/>
    <m/>
  </r>
  <r>
    <x v="0"/>
    <s v="2960XXXX2244"/>
    <d v="2020-11-13T00:00:00"/>
    <n v="6950"/>
    <m/>
  </r>
  <r>
    <x v="1"/>
    <s v="3318XXXX1363"/>
    <d v="2020-11-09T00:00:00"/>
    <n v="2392"/>
    <m/>
  </r>
  <r>
    <x v="1"/>
    <s v="1527XXXX3288"/>
    <d v="2020-11-10T00:00:00"/>
    <n v="3264"/>
    <m/>
  </r>
  <r>
    <x v="1"/>
    <s v="1527XXXX3288"/>
    <d v="2020-11-12T00:00:00"/>
    <n v="3276"/>
    <m/>
  </r>
  <r>
    <x v="1"/>
    <s v="1594XXXX2895"/>
    <d v="2020-11-13T00:00:00"/>
    <n v="3304"/>
    <m/>
  </r>
  <r>
    <x v="1"/>
    <s v="1527XXXX3288"/>
    <d v="2020-11-08T00:00:00"/>
    <n v="3351"/>
    <m/>
  </r>
  <r>
    <x v="1"/>
    <s v="1527XXXX3288"/>
    <d v="2020-11-10T00:00:00"/>
    <n v="3800"/>
    <m/>
  </r>
  <r>
    <x v="1"/>
    <s v="1594XXXX2895"/>
    <d v="2020-11-10T00:00:00"/>
    <n v="3915"/>
    <m/>
  </r>
  <r>
    <x v="1"/>
    <s v="1527XXXX3288"/>
    <d v="2020-11-14T00:00:00"/>
    <n v="4251"/>
    <m/>
  </r>
  <r>
    <x v="1"/>
    <s v="1527XXXX3288"/>
    <d v="2020-11-13T00:00:00"/>
    <n v="4444"/>
    <m/>
  </r>
  <r>
    <x v="1"/>
    <s v="1527XXXX3288"/>
    <d v="2020-11-07T00:00:00"/>
    <n v="4565"/>
    <m/>
  </r>
  <r>
    <x v="1"/>
    <s v="3318XXXX1363"/>
    <d v="2020-11-08T00:00:00"/>
    <n v="4638"/>
    <m/>
  </r>
  <r>
    <x v="1"/>
    <s v="1594XXXX2895"/>
    <d v="2020-11-08T00:00:00"/>
    <n v="4691"/>
    <m/>
  </r>
  <r>
    <x v="1"/>
    <s v="1594XXXX2895"/>
    <d v="2020-11-09T00:00:00"/>
    <n v="4848"/>
    <m/>
  </r>
  <r>
    <x v="1"/>
    <s v="1527XXXX3288"/>
    <d v="2020-11-11T00:00:00"/>
    <n v="4936"/>
    <m/>
  </r>
  <r>
    <x v="1"/>
    <s v="1594XXXX2895"/>
    <d v="2020-11-09T00:00:00"/>
    <n v="5115"/>
    <m/>
  </r>
  <r>
    <x v="1"/>
    <s v="3318XXXX1363"/>
    <d v="2020-11-08T00:00:00"/>
    <n v="5538"/>
    <m/>
  </r>
  <r>
    <x v="1"/>
    <s v="1527XXXX3288"/>
    <d v="2020-11-11T00:00:00"/>
    <n v="5643"/>
    <m/>
  </r>
  <r>
    <x v="1"/>
    <s v="3318XXXX1363"/>
    <d v="2020-11-13T00:00:00"/>
    <n v="5688"/>
    <m/>
  </r>
  <r>
    <x v="1"/>
    <s v="1527XXXX3288"/>
    <d v="2020-11-10T00:00:00"/>
    <n v="5989"/>
    <m/>
  </r>
  <r>
    <x v="1"/>
    <s v="3318XXXX1363"/>
    <d v="2020-11-08T00:00:00"/>
    <n v="6051"/>
    <m/>
  </r>
  <r>
    <x v="1"/>
    <s v="1527XXXX3288"/>
    <d v="2020-11-07T00:00:00"/>
    <n v="6317"/>
    <m/>
  </r>
  <r>
    <x v="1"/>
    <s v="3318XXXX1363"/>
    <d v="2020-11-12T00:00:00"/>
    <n v="6646"/>
    <m/>
  </r>
  <r>
    <x v="1"/>
    <s v="3318XXXX1363"/>
    <d v="2020-11-14T00:00:00"/>
    <n v="6957"/>
    <m/>
  </r>
  <r>
    <x v="2"/>
    <s v="2453XXXX1469"/>
    <d v="2020-11-09T00:00:00"/>
    <n v="3221"/>
    <m/>
  </r>
  <r>
    <x v="2"/>
    <s v="2227XXXX5555"/>
    <d v="2020-11-11T00:00:00"/>
    <n v="3497"/>
    <m/>
  </r>
  <r>
    <x v="2"/>
    <s v="2068XXXX1317"/>
    <d v="2020-11-14T00:00:00"/>
    <n v="3498"/>
    <m/>
  </r>
  <r>
    <x v="2"/>
    <s v="2453XXXX1469"/>
    <d v="2020-11-07T00:00:00"/>
    <n v="3499"/>
    <m/>
  </r>
  <r>
    <x v="2"/>
    <s v="2227XXXX1619"/>
    <d v="2020-11-07T00:00:00"/>
    <n v="3514"/>
    <m/>
  </r>
  <r>
    <x v="2"/>
    <s v="2227XXXX5555"/>
    <d v="2020-11-09T00:00:00"/>
    <n v="3682"/>
    <m/>
  </r>
  <r>
    <x v="2"/>
    <s v="2227XXXX1619"/>
    <d v="2020-11-12T00:00:00"/>
    <n v="3732"/>
    <m/>
  </r>
  <r>
    <x v="2"/>
    <s v="1820XXXX3152"/>
    <d v="2020-11-09T00:00:00"/>
    <n v="4049"/>
    <m/>
  </r>
  <r>
    <x v="2"/>
    <s v="1379XXXX1125"/>
    <d v="2020-11-07T00:00:00"/>
    <n v="4232"/>
    <m/>
  </r>
  <r>
    <x v="2"/>
    <s v="2068XXXX1444"/>
    <d v="2020-11-11T00:00:00"/>
    <n v="4476"/>
    <m/>
  </r>
  <r>
    <x v="2"/>
    <s v="2453XXXX1469"/>
    <d v="2020-11-14T00:00:00"/>
    <n v="4571"/>
    <m/>
  </r>
  <r>
    <x v="2"/>
    <s v="1820XXXX3152"/>
    <d v="2020-11-11T00:00:00"/>
    <n v="4648"/>
    <m/>
  </r>
  <r>
    <x v="2"/>
    <s v="1379XXXX1125"/>
    <d v="2020-11-12T00:00:00"/>
    <n v="4837"/>
    <m/>
  </r>
  <r>
    <x v="2"/>
    <s v="1820XXXX3152"/>
    <d v="2020-11-10T00:00:00"/>
    <n v="4966"/>
    <m/>
  </r>
  <r>
    <x v="2"/>
    <s v="2068XXXX1444"/>
    <d v="2020-11-12T00:00:00"/>
    <n v="5043"/>
    <m/>
  </r>
  <r>
    <x v="2"/>
    <s v="1820XXXX3152"/>
    <d v="2020-11-09T00:00:00"/>
    <n v="5400"/>
    <m/>
  </r>
  <r>
    <x v="2"/>
    <s v="2068XXXX1444"/>
    <d v="2020-11-13T00:00:00"/>
    <n v="5470"/>
    <m/>
  </r>
  <r>
    <x v="2"/>
    <s v="1379XXXX1125"/>
    <d v="2020-11-13T00:00:00"/>
    <n v="5663"/>
    <m/>
  </r>
  <r>
    <x v="2"/>
    <s v="2453XXXX1469"/>
    <d v="2020-11-10T00:00:00"/>
    <n v="5796"/>
    <m/>
  </r>
  <r>
    <x v="2"/>
    <s v="2068XXXX1317"/>
    <d v="2020-11-10T00:00:00"/>
    <n v="6131"/>
    <m/>
  </r>
  <r>
    <x v="2"/>
    <s v="2453XXXX1469"/>
    <d v="2020-11-10T00:00:00"/>
    <n v="6139"/>
    <m/>
  </r>
  <r>
    <x v="2"/>
    <s v="2227XXXX1619"/>
    <d v="2020-11-07T00:00:00"/>
    <n v="6259"/>
    <m/>
  </r>
  <r>
    <x v="2"/>
    <s v="2227XXXX5555"/>
    <d v="2020-11-08T00:00:00"/>
    <n v="6674"/>
    <m/>
  </r>
  <r>
    <x v="2"/>
    <s v="2227XXXX1619"/>
    <d v="2020-11-14T00:00:00"/>
    <n v="6743"/>
    <m/>
  </r>
  <r>
    <x v="2"/>
    <s v="2227XXXX5555"/>
    <d v="2020-11-09T00:00:00"/>
    <n v="6752"/>
    <m/>
  </r>
  <r>
    <x v="2"/>
    <s v="2068XXXX1317"/>
    <d v="2020-11-08T00:00:00"/>
    <n v="6779"/>
    <m/>
  </r>
  <r>
    <x v="2"/>
    <s v="2068XXXX1317"/>
    <d v="2020-11-09T00:00:00"/>
    <n v="6964"/>
    <m/>
  </r>
  <r>
    <x v="3"/>
    <s v="3241XXXX1555"/>
    <d v="2020-11-10T00:00:00"/>
    <n v="3157"/>
    <m/>
  </r>
  <r>
    <x v="3"/>
    <s v="1170XXXX2158"/>
    <d v="2020-11-08T00:00:00"/>
    <n v="3267"/>
    <m/>
  </r>
  <r>
    <x v="3"/>
    <s v="1170XXXX2158"/>
    <d v="2020-11-12T00:00:00"/>
    <n v="3331"/>
    <m/>
  </r>
  <r>
    <x v="3"/>
    <s v="3241XXXX1555"/>
    <d v="2020-11-10T00:00:00"/>
    <n v="3353"/>
    <m/>
  </r>
  <r>
    <x v="3"/>
    <s v="3227XXXX2454"/>
    <d v="2020-11-12T00:00:00"/>
    <n v="3495"/>
    <m/>
  </r>
  <r>
    <x v="3"/>
    <s v="3241XXXX1555"/>
    <d v="2020-11-10T00:00:00"/>
    <n v="3524"/>
    <m/>
  </r>
  <r>
    <x v="3"/>
    <s v="1170XXXX2158"/>
    <d v="2020-11-07T00:00:00"/>
    <n v="4147"/>
    <m/>
  </r>
  <r>
    <x v="3"/>
    <s v="3241XXXX1555"/>
    <d v="2020-11-13T00:00:00"/>
    <n v="4261"/>
    <m/>
  </r>
  <r>
    <x v="3"/>
    <s v="1170XXXX2158"/>
    <d v="2020-11-09T00:00:00"/>
    <n v="4551"/>
    <m/>
  </r>
  <r>
    <x v="3"/>
    <s v="1170XXXX2158"/>
    <d v="2020-11-13T00:00:00"/>
    <n v="4611"/>
    <m/>
  </r>
  <r>
    <x v="3"/>
    <s v="3227XXXX2454"/>
    <d v="2020-11-12T00:00:00"/>
    <n v="4624"/>
    <m/>
  </r>
  <r>
    <x v="3"/>
    <s v="3241XXXX1555"/>
    <d v="2020-11-13T00:00:00"/>
    <n v="4669"/>
    <m/>
  </r>
  <r>
    <x v="3"/>
    <s v="3241XXXX1555"/>
    <d v="2020-11-10T00:00:00"/>
    <n v="4820"/>
    <m/>
  </r>
  <r>
    <x v="3"/>
    <s v="1170XXXX2158"/>
    <d v="2020-11-09T00:00:00"/>
    <n v="4974"/>
    <m/>
  </r>
  <r>
    <x v="3"/>
    <s v="3227XXXX2454"/>
    <d v="2020-11-07T00:00:00"/>
    <n v="5051"/>
    <m/>
  </r>
  <r>
    <x v="3"/>
    <s v="1170XXXX2158"/>
    <d v="2020-11-13T00:00:00"/>
    <n v="5291"/>
    <m/>
  </r>
  <r>
    <x v="3"/>
    <s v="3227XXXX2454"/>
    <d v="2020-11-10T00:00:00"/>
    <n v="5590"/>
    <m/>
  </r>
  <r>
    <x v="3"/>
    <s v="1170XXXX2158"/>
    <d v="2020-11-12T00:00:00"/>
    <n v="5598"/>
    <m/>
  </r>
  <r>
    <x v="3"/>
    <s v="3241XXXX1555"/>
    <d v="2020-11-13T00:00:00"/>
    <n v="5770"/>
    <m/>
  </r>
  <r>
    <x v="3"/>
    <s v="3227XXXX2454"/>
    <d v="2020-11-11T00:00:00"/>
    <n v="6148"/>
    <m/>
  </r>
  <r>
    <x v="3"/>
    <s v="3241XXXX1555"/>
    <d v="2020-11-11T00:00:00"/>
    <n v="6439"/>
    <m/>
  </r>
  <r>
    <x v="3"/>
    <s v="1170XXXX2158"/>
    <d v="2020-11-07T00:00:00"/>
    <n v="6483"/>
    <m/>
  </r>
  <r>
    <x v="3"/>
    <s v="3227XXXX2454"/>
    <d v="2020-11-08T00:00:00"/>
    <n v="6538"/>
    <m/>
  </r>
  <r>
    <x v="3"/>
    <s v="1170XXXX2158"/>
    <d v="2020-11-12T00:00:00"/>
    <n v="680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2BA9C-279D-4BBC-8C2C-D3C12633B6DB}" name="PivotTable3" cacheId="26" applyNumberFormats="0" applyBorderFormats="0" applyFontFormats="0" applyPatternFormats="0" applyAlignmentFormats="0" applyWidthHeightFormats="1" dataCaption="Values" tag="0c4f26ea-4a67-4946-86d8-ff5f76f8f266" updatedVersion="7" minRefreshableVersion="3" useAutoFormatting="1" itemPrintTitles="1" createdVersion="7" indent="0" outline="1" outlineData="1" multipleFieldFilters="0">
  <location ref="H16:K21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_of_Tran_Amt" fld="2" subtotal="average" baseField="1" baseItem="0" numFmtId="1"/>
    <dataField name="Median_of_Tran_Amt" fld="0" subtotal="count" baseField="0" baseItem="0"/>
    <dataField name="Sum_of_Cash_back" fld="3" baseField="0" baseItem="0"/>
  </dataFields>
  <formats count="8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_of_Tran_Amt"/>
    <pivotHierarchy dragToRow="0" dragToCol="0" dragToPage="0" dragToData="1"/>
    <pivotHierarchy dragToRow="0" dragToCol="0" dragToPage="0" dragToData="1"/>
    <pivotHierarchy dragToData="1"/>
    <pivotHierarchy dragToData="1" caption="Mean_of_Tran_Amt"/>
    <pivotHierarchy dragToData="1" caption="Sum_of_Cash_back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_sum!$A$1:$F$1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B954E-3189-4C36-889E-1E927644B4A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8:K13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numFmtId="9" showAll="0"/>
    <pivotField dataField="1" numFmtId="16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_of_Tran_Amt" fld="3" subtotal="average" baseField="0" baseItem="0"/>
    <dataField name="Sum_Of_Cash_Back" fld="5" baseField="0" baseItem="0"/>
    <dataField name="Sum of tran_amt2" fld="3" baseField="0" baseItem="0"/>
  </dataFields>
  <formats count="12">
    <format dxfId="22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374E5-C62A-4665-A505-68C204EF5DA7}" name="PivotTable4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numFmtId="15"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ran_am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D2770-2137-44F9-B504-A049F2D9666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U2:W7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_amt2" fld="3" baseField="0" baseItem="0"/>
    <dataField name="Average of tran_amt2_2" fld="3" subtotal="average" baseField="0" baseItem="0" numFmtId="1"/>
  </dataFields>
  <formats count="3">
    <format dxfId="19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274D-D0AC-4103-B29B-DC932DF99341}">
  <dimension ref="A1:F18"/>
  <sheetViews>
    <sheetView tabSelected="1" workbookViewId="0"/>
  </sheetViews>
  <sheetFormatPr defaultRowHeight="14.5" x14ac:dyDescent="0.35"/>
  <cols>
    <col min="1" max="1" width="8" bestFit="1" customWidth="1"/>
    <col min="2" max="2" width="12.90625" bestFit="1" customWidth="1"/>
    <col min="3" max="3" width="9.6328125" bestFit="1" customWidth="1"/>
    <col min="4" max="4" width="10.6328125" bestFit="1" customWidth="1"/>
    <col min="5" max="5" width="6.36328125" bestFit="1" customWidth="1"/>
    <col min="6" max="6" width="10.6328125" bestFit="1" customWidth="1"/>
  </cols>
  <sheetData>
    <row r="1" spans="1:6" x14ac:dyDescent="0.35">
      <c r="A1" s="30" t="s">
        <v>1</v>
      </c>
      <c r="B1" s="31" t="s">
        <v>0</v>
      </c>
      <c r="C1" s="38" t="s">
        <v>3</v>
      </c>
      <c r="D1" s="38" t="s">
        <v>25</v>
      </c>
      <c r="E1" s="31" t="s">
        <v>37</v>
      </c>
      <c r="F1" s="38" t="s">
        <v>38</v>
      </c>
    </row>
    <row r="2" spans="1:6" x14ac:dyDescent="0.35">
      <c r="A2" s="32" t="s">
        <v>19</v>
      </c>
      <c r="B2" s="33" t="s">
        <v>7</v>
      </c>
      <c r="C2" s="35">
        <v>39176</v>
      </c>
      <c r="D2" s="35">
        <v>39176</v>
      </c>
      <c r="E2" s="39">
        <v>0.1</v>
      </c>
      <c r="F2" s="35">
        <f>D2*E2</f>
        <v>3917.6000000000004</v>
      </c>
    </row>
    <row r="3" spans="1:6" x14ac:dyDescent="0.35">
      <c r="A3" s="32" t="s">
        <v>19</v>
      </c>
      <c r="B3" s="33" t="s">
        <v>18</v>
      </c>
      <c r="C3" s="35">
        <v>18407</v>
      </c>
      <c r="D3" s="35">
        <v>18407</v>
      </c>
      <c r="E3" s="39">
        <v>0.1</v>
      </c>
      <c r="F3" s="35">
        <f t="shared" ref="F3:F18" si="0">D3*E3</f>
        <v>1840.7</v>
      </c>
    </row>
    <row r="4" spans="1:6" x14ac:dyDescent="0.35">
      <c r="A4" s="32" t="s">
        <v>19</v>
      </c>
      <c r="B4" s="33" t="s">
        <v>11</v>
      </c>
      <c r="C4" s="35">
        <v>39300</v>
      </c>
      <c r="D4" s="35">
        <v>39300</v>
      </c>
      <c r="E4" s="39">
        <v>0.1</v>
      </c>
      <c r="F4" s="35">
        <f t="shared" si="0"/>
        <v>3930</v>
      </c>
    </row>
    <row r="5" spans="1:6" x14ac:dyDescent="0.35">
      <c r="A5" s="32" t="s">
        <v>19</v>
      </c>
      <c r="B5" s="33" t="s">
        <v>13</v>
      </c>
      <c r="C5" s="35">
        <v>27828</v>
      </c>
      <c r="D5" s="35">
        <v>27828</v>
      </c>
      <c r="E5" s="39">
        <v>0.1</v>
      </c>
      <c r="F5" s="35">
        <f t="shared" si="0"/>
        <v>2782.8</v>
      </c>
    </row>
    <row r="6" spans="1:6" x14ac:dyDescent="0.35">
      <c r="A6" s="32" t="s">
        <v>21</v>
      </c>
      <c r="B6" s="33" t="s">
        <v>9</v>
      </c>
      <c r="C6" s="35">
        <v>49836</v>
      </c>
      <c r="D6" s="35">
        <v>49836</v>
      </c>
      <c r="E6" s="39">
        <v>0.1</v>
      </c>
      <c r="F6" s="35">
        <f t="shared" si="0"/>
        <v>4983.6000000000004</v>
      </c>
    </row>
    <row r="7" spans="1:6" x14ac:dyDescent="0.35">
      <c r="A7" s="32" t="s">
        <v>21</v>
      </c>
      <c r="B7" s="33" t="s">
        <v>16</v>
      </c>
      <c r="C7" s="35">
        <v>21873</v>
      </c>
      <c r="D7" s="35">
        <v>21873</v>
      </c>
      <c r="E7" s="39">
        <v>0.1</v>
      </c>
      <c r="F7" s="35">
        <f t="shared" si="0"/>
        <v>2187.3000000000002</v>
      </c>
    </row>
    <row r="8" spans="1:6" x14ac:dyDescent="0.35">
      <c r="A8" s="32" t="s">
        <v>21</v>
      </c>
      <c r="B8" s="33" t="s">
        <v>4</v>
      </c>
      <c r="C8" s="35">
        <v>37910</v>
      </c>
      <c r="D8" s="35">
        <v>37910</v>
      </c>
      <c r="E8" s="39">
        <v>0.1</v>
      </c>
      <c r="F8" s="35">
        <f t="shared" si="0"/>
        <v>3791</v>
      </c>
    </row>
    <row r="9" spans="1:6" x14ac:dyDescent="0.35">
      <c r="A9" s="32" t="s">
        <v>22</v>
      </c>
      <c r="B9" s="33" t="s">
        <v>15</v>
      </c>
      <c r="C9" s="35">
        <v>14732</v>
      </c>
      <c r="D9" s="35">
        <v>35000</v>
      </c>
      <c r="E9" s="39">
        <v>0.1</v>
      </c>
      <c r="F9" s="35">
        <f t="shared" si="0"/>
        <v>3500</v>
      </c>
    </row>
    <row r="10" spans="1:6" x14ac:dyDescent="0.35">
      <c r="A10" s="32" t="s">
        <v>22</v>
      </c>
      <c r="B10" s="33" t="s">
        <v>5</v>
      </c>
      <c r="C10" s="35">
        <v>19063</v>
      </c>
      <c r="D10" s="35">
        <v>35000</v>
      </c>
      <c r="E10" s="39">
        <v>0.1</v>
      </c>
      <c r="F10" s="35">
        <f t="shared" si="0"/>
        <v>3500</v>
      </c>
    </row>
    <row r="11" spans="1:6" x14ac:dyDescent="0.35">
      <c r="A11" s="32" t="s">
        <v>22</v>
      </c>
      <c r="B11" s="33" t="s">
        <v>12</v>
      </c>
      <c r="C11" s="35">
        <v>23372</v>
      </c>
      <c r="D11" s="35">
        <v>35300</v>
      </c>
      <c r="E11" s="39">
        <v>0.1</v>
      </c>
      <c r="F11" s="35">
        <f t="shared" si="0"/>
        <v>3530</v>
      </c>
    </row>
    <row r="12" spans="1:6" x14ac:dyDescent="0.35">
      <c r="A12" s="32" t="s">
        <v>22</v>
      </c>
      <c r="B12" s="33" t="s">
        <v>23</v>
      </c>
      <c r="C12" s="35">
        <v>14989</v>
      </c>
      <c r="D12" s="35">
        <v>30000</v>
      </c>
      <c r="E12" s="39">
        <v>0.1</v>
      </c>
      <c r="F12" s="35">
        <f t="shared" si="0"/>
        <v>3000</v>
      </c>
    </row>
    <row r="13" spans="1:6" x14ac:dyDescent="0.35">
      <c r="A13" s="32" t="s">
        <v>22</v>
      </c>
      <c r="B13" s="33" t="s">
        <v>8</v>
      </c>
      <c r="C13" s="35">
        <v>20248</v>
      </c>
      <c r="D13" s="35">
        <v>535</v>
      </c>
      <c r="E13" s="39">
        <v>0.1</v>
      </c>
      <c r="F13" s="35">
        <f t="shared" si="0"/>
        <v>53.5</v>
      </c>
    </row>
    <row r="14" spans="1:6" x14ac:dyDescent="0.35">
      <c r="A14" s="32" t="s">
        <v>22</v>
      </c>
      <c r="B14" s="33" t="s">
        <v>24</v>
      </c>
      <c r="C14" s="35">
        <v>20605</v>
      </c>
      <c r="D14" s="35">
        <v>300</v>
      </c>
      <c r="E14" s="39">
        <v>0.1</v>
      </c>
      <c r="F14" s="35">
        <f t="shared" si="0"/>
        <v>30</v>
      </c>
    </row>
    <row r="15" spans="1:6" x14ac:dyDescent="0.35">
      <c r="A15" s="32" t="s">
        <v>22</v>
      </c>
      <c r="B15" s="33" t="s">
        <v>14</v>
      </c>
      <c r="C15" s="35">
        <v>23226</v>
      </c>
      <c r="D15" s="35">
        <v>100</v>
      </c>
      <c r="E15" s="39">
        <v>0.1</v>
      </c>
      <c r="F15" s="35">
        <f t="shared" si="0"/>
        <v>10</v>
      </c>
    </row>
    <row r="16" spans="1:6" x14ac:dyDescent="0.35">
      <c r="A16" s="32" t="s">
        <v>20</v>
      </c>
      <c r="B16" s="33" t="s">
        <v>10</v>
      </c>
      <c r="C16" s="35">
        <v>49057</v>
      </c>
      <c r="D16" s="35">
        <v>49057</v>
      </c>
      <c r="E16" s="39">
        <v>0.1</v>
      </c>
      <c r="F16" s="35">
        <f t="shared" si="0"/>
        <v>4905.7</v>
      </c>
    </row>
    <row r="17" spans="1:6" x14ac:dyDescent="0.35">
      <c r="A17" s="32" t="s">
        <v>20</v>
      </c>
      <c r="B17" s="33" t="s">
        <v>17</v>
      </c>
      <c r="C17" s="35">
        <v>31446</v>
      </c>
      <c r="D17" s="35">
        <v>31446</v>
      </c>
      <c r="E17" s="39">
        <v>0.1</v>
      </c>
      <c r="F17" s="35">
        <f t="shared" si="0"/>
        <v>3144.6000000000004</v>
      </c>
    </row>
    <row r="18" spans="1:6" x14ac:dyDescent="0.35">
      <c r="A18" s="32" t="s">
        <v>20</v>
      </c>
      <c r="B18" s="33" t="s">
        <v>6</v>
      </c>
      <c r="C18" s="35">
        <v>35993</v>
      </c>
      <c r="D18" s="35">
        <v>35993</v>
      </c>
      <c r="E18" s="39">
        <v>0.1</v>
      </c>
      <c r="F18" s="35">
        <f t="shared" si="0"/>
        <v>3599.3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9D64-99B8-48F9-9250-F752FDD4EDF9}">
  <dimension ref="A1:Y21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RowHeight="14.5" x14ac:dyDescent="0.35"/>
  <cols>
    <col min="1" max="1" width="8" bestFit="1" customWidth="1"/>
    <col min="2" max="2" width="12.90625" style="8" bestFit="1" customWidth="1"/>
    <col min="3" max="4" width="9.7265625" style="21" bestFit="1" customWidth="1"/>
    <col min="5" max="5" width="9.7265625" style="8" customWidth="1"/>
    <col min="6" max="6" width="9.7265625" style="21" customWidth="1"/>
    <col min="7" max="7" width="2" customWidth="1"/>
    <col min="8" max="8" width="12.36328125" bestFit="1" customWidth="1"/>
    <col min="9" max="9" width="17.90625" bestFit="1" customWidth="1"/>
    <col min="10" max="10" width="19.453125" bestFit="1" customWidth="1"/>
    <col min="11" max="11" width="17.26953125" bestFit="1" customWidth="1"/>
    <col min="12" max="12" width="11.453125" bestFit="1" customWidth="1"/>
    <col min="13" max="13" width="7.90625" bestFit="1" customWidth="1"/>
    <col min="14" max="14" width="8.6328125" bestFit="1" customWidth="1"/>
    <col min="15" max="15" width="1.54296875" customWidth="1"/>
    <col min="16" max="16" width="8" bestFit="1" customWidth="1"/>
    <col min="17" max="17" width="11.81640625" style="8" bestFit="1" customWidth="1"/>
    <col min="18" max="18" width="9.1796875" style="8" bestFit="1" customWidth="1"/>
    <col min="19" max="19" width="8.6328125" style="8" bestFit="1" customWidth="1"/>
    <col min="20" max="21" width="7.1796875" customWidth="1"/>
    <col min="22" max="22" width="1.7265625" customWidth="1"/>
    <col min="23" max="23" width="12.36328125" bestFit="1" customWidth="1"/>
    <col min="24" max="24" width="16.08984375" style="8" bestFit="1" customWidth="1"/>
    <col min="25" max="25" width="21.36328125" style="8" bestFit="1" customWidth="1"/>
  </cols>
  <sheetData>
    <row r="1" spans="1:21" x14ac:dyDescent="0.35">
      <c r="A1" s="30" t="s">
        <v>1</v>
      </c>
      <c r="B1" s="31" t="s">
        <v>0</v>
      </c>
      <c r="C1" s="38" t="s">
        <v>3</v>
      </c>
      <c r="D1" s="38" t="s">
        <v>25</v>
      </c>
      <c r="E1" s="31" t="s">
        <v>37</v>
      </c>
      <c r="F1" s="38" t="s">
        <v>38</v>
      </c>
      <c r="K1" s="28" t="s">
        <v>33</v>
      </c>
      <c r="L1" s="28"/>
      <c r="M1" s="28"/>
      <c r="N1" s="28"/>
      <c r="P1" s="28" t="s">
        <v>34</v>
      </c>
      <c r="Q1" s="28"/>
      <c r="R1" s="28"/>
      <c r="S1" s="28"/>
    </row>
    <row r="2" spans="1:21" x14ac:dyDescent="0.35">
      <c r="A2" s="32" t="s">
        <v>19</v>
      </c>
      <c r="B2" s="33" t="s">
        <v>7</v>
      </c>
      <c r="C2" s="35">
        <v>39176</v>
      </c>
      <c r="D2" s="35">
        <v>39176</v>
      </c>
      <c r="E2" s="39">
        <v>0.1</v>
      </c>
      <c r="F2" s="35">
        <f>D2*E2</f>
        <v>3917.6000000000004</v>
      </c>
      <c r="K2" s="36" t="s">
        <v>35</v>
      </c>
      <c r="L2" s="37" t="s">
        <v>30</v>
      </c>
      <c r="M2" s="37" t="s">
        <v>36</v>
      </c>
      <c r="N2" s="37" t="s">
        <v>32</v>
      </c>
      <c r="P2" s="22"/>
      <c r="Q2" s="23" t="s">
        <v>30</v>
      </c>
      <c r="R2" s="23" t="s">
        <v>31</v>
      </c>
      <c r="S2" s="23" t="s">
        <v>32</v>
      </c>
    </row>
    <row r="3" spans="1:21" x14ac:dyDescent="0.35">
      <c r="A3" s="32" t="s">
        <v>19</v>
      </c>
      <c r="B3" s="33" t="s">
        <v>18</v>
      </c>
      <c r="C3" s="35">
        <v>18407</v>
      </c>
      <c r="D3" s="35">
        <v>18407</v>
      </c>
      <c r="E3" s="39">
        <v>0.1</v>
      </c>
      <c r="F3" s="35">
        <f t="shared" ref="F3:F18" si="0">D3*E3</f>
        <v>1840.7</v>
      </c>
      <c r="K3" s="22" t="s">
        <v>19</v>
      </c>
      <c r="L3" s="23">
        <f>COUNTIF($A$2:$A$18,K3)</f>
        <v>4</v>
      </c>
      <c r="M3" s="24">
        <f>AVERAGE(C2:C5)</f>
        <v>31177.75</v>
      </c>
      <c r="N3" s="24">
        <f>M3*L3</f>
        <v>124711</v>
      </c>
      <c r="P3" s="22" t="s">
        <v>19</v>
      </c>
      <c r="Q3" s="23">
        <f>COUNTIF($A$2:$A$18,P3)</f>
        <v>4</v>
      </c>
      <c r="R3" s="24">
        <f>AVERAGE(D2:D5)</f>
        <v>31177.75</v>
      </c>
      <c r="S3" s="24">
        <f>R3*Q3</f>
        <v>124711</v>
      </c>
    </row>
    <row r="4" spans="1:21" x14ac:dyDescent="0.35">
      <c r="A4" s="32" t="s">
        <v>19</v>
      </c>
      <c r="B4" s="33" t="s">
        <v>11</v>
      </c>
      <c r="C4" s="35">
        <v>39300</v>
      </c>
      <c r="D4" s="35">
        <v>39300</v>
      </c>
      <c r="E4" s="39">
        <v>0.1</v>
      </c>
      <c r="F4" s="35">
        <f t="shared" si="0"/>
        <v>3930</v>
      </c>
      <c r="K4" s="22" t="s">
        <v>21</v>
      </c>
      <c r="L4" s="23">
        <f>COUNTIF($A$2:$A$18,K4)</f>
        <v>3</v>
      </c>
      <c r="M4" s="24">
        <f>AVERAGE(C6:C8)</f>
        <v>36539.666666666664</v>
      </c>
      <c r="N4" s="24">
        <f t="shared" ref="N4:N6" si="1">M4*L4</f>
        <v>109619</v>
      </c>
      <c r="P4" s="22" t="s">
        <v>21</v>
      </c>
      <c r="Q4" s="23">
        <f>COUNTIF($A$2:$A$18,P4)</f>
        <v>3</v>
      </c>
      <c r="R4" s="24">
        <f>AVERAGE(D6:D8)</f>
        <v>36539.666666666664</v>
      </c>
      <c r="S4" s="24">
        <f t="shared" ref="S4:S6" si="2">R4*Q4</f>
        <v>109619</v>
      </c>
    </row>
    <row r="5" spans="1:21" x14ac:dyDescent="0.35">
      <c r="A5" s="32" t="s">
        <v>19</v>
      </c>
      <c r="B5" s="33" t="s">
        <v>13</v>
      </c>
      <c r="C5" s="35">
        <v>27828</v>
      </c>
      <c r="D5" s="35">
        <v>27828</v>
      </c>
      <c r="E5" s="39">
        <v>0.1</v>
      </c>
      <c r="F5" s="35">
        <f t="shared" si="0"/>
        <v>2782.8</v>
      </c>
      <c r="K5" s="34" t="s">
        <v>22</v>
      </c>
      <c r="L5" s="33">
        <f>COUNTIF($A$2:$A$18,K5)</f>
        <v>7</v>
      </c>
      <c r="M5" s="35">
        <f>AVERAGE(C9:C15)</f>
        <v>19462.142857142859</v>
      </c>
      <c r="N5" s="35">
        <f t="shared" si="1"/>
        <v>136235</v>
      </c>
      <c r="P5" s="25" t="s">
        <v>22</v>
      </c>
      <c r="Q5" s="26">
        <f>COUNTIF($A$2:$A$18,P5)</f>
        <v>7</v>
      </c>
      <c r="R5" s="27">
        <f>AVERAGE(D9:D15)</f>
        <v>19462.142857142859</v>
      </c>
      <c r="S5" s="27">
        <f t="shared" si="2"/>
        <v>136235</v>
      </c>
      <c r="T5" s="29">
        <f>M5-R5</f>
        <v>0</v>
      </c>
      <c r="U5" s="29">
        <f>N5-S5</f>
        <v>0</v>
      </c>
    </row>
    <row r="6" spans="1:21" x14ac:dyDescent="0.35">
      <c r="A6" s="32" t="s">
        <v>21</v>
      </c>
      <c r="B6" s="33" t="s">
        <v>9</v>
      </c>
      <c r="C6" s="35">
        <v>49836</v>
      </c>
      <c r="D6" s="35">
        <v>49836</v>
      </c>
      <c r="E6" s="39">
        <v>0.1</v>
      </c>
      <c r="F6" s="35">
        <f t="shared" si="0"/>
        <v>4983.6000000000004</v>
      </c>
      <c r="K6" s="22" t="s">
        <v>20</v>
      </c>
      <c r="L6" s="23">
        <f>COUNTIF($A$2:$A$18,K6)</f>
        <v>3</v>
      </c>
      <c r="M6" s="24">
        <f>AVERAGE(C16:C18)</f>
        <v>38832</v>
      </c>
      <c r="N6" s="24">
        <f t="shared" si="1"/>
        <v>116496</v>
      </c>
      <c r="P6" s="22" t="s">
        <v>20</v>
      </c>
      <c r="Q6" s="23">
        <f>COUNTIF($A$2:$A$18,P6)</f>
        <v>3</v>
      </c>
      <c r="R6" s="24">
        <f>AVERAGE(D16:D18)</f>
        <v>38832</v>
      </c>
      <c r="S6" s="24">
        <f t="shared" si="2"/>
        <v>116496</v>
      </c>
    </row>
    <row r="7" spans="1:21" x14ac:dyDescent="0.35">
      <c r="A7" s="32" t="s">
        <v>21</v>
      </c>
      <c r="B7" s="33" t="s">
        <v>16</v>
      </c>
      <c r="C7" s="35">
        <v>21873</v>
      </c>
      <c r="D7" s="35">
        <v>21873</v>
      </c>
      <c r="E7" s="39">
        <v>0.1</v>
      </c>
      <c r="F7" s="35">
        <f t="shared" si="0"/>
        <v>2187.3000000000002</v>
      </c>
    </row>
    <row r="8" spans="1:21" x14ac:dyDescent="0.35">
      <c r="A8" s="32" t="s">
        <v>21</v>
      </c>
      <c r="B8" s="33" t="s">
        <v>4</v>
      </c>
      <c r="C8" s="35">
        <v>37910</v>
      </c>
      <c r="D8" s="35">
        <v>37910</v>
      </c>
      <c r="E8" s="39">
        <v>0.1</v>
      </c>
      <c r="F8" s="35">
        <f t="shared" si="0"/>
        <v>3791</v>
      </c>
      <c r="H8" s="42" t="s">
        <v>26</v>
      </c>
      <c r="I8" s="23" t="s">
        <v>39</v>
      </c>
      <c r="J8" s="23" t="s">
        <v>40</v>
      </c>
      <c r="K8" s="22" t="s">
        <v>28</v>
      </c>
      <c r="L8" s="14"/>
      <c r="M8" s="14"/>
      <c r="N8" s="14"/>
      <c r="O8" s="14"/>
      <c r="P8" s="14"/>
      <c r="Q8" s="21"/>
      <c r="R8" s="21"/>
      <c r="S8" s="21"/>
      <c r="T8" s="14"/>
      <c r="U8" s="14"/>
    </row>
    <row r="9" spans="1:21" x14ac:dyDescent="0.35">
      <c r="A9" s="32" t="s">
        <v>22</v>
      </c>
      <c r="B9" s="33" t="s">
        <v>15</v>
      </c>
      <c r="C9" s="35">
        <v>14732</v>
      </c>
      <c r="D9" s="35">
        <v>35000</v>
      </c>
      <c r="E9" s="39">
        <v>0.1</v>
      </c>
      <c r="F9" s="35">
        <f t="shared" si="0"/>
        <v>3500</v>
      </c>
      <c r="G9" s="40"/>
      <c r="H9" s="43" t="s">
        <v>19</v>
      </c>
      <c r="I9" s="44">
        <v>31177.75</v>
      </c>
      <c r="J9" s="44">
        <v>12471.099999999999</v>
      </c>
      <c r="K9" s="44">
        <v>124711</v>
      </c>
      <c r="L9" s="20"/>
      <c r="M9" s="20"/>
      <c r="N9" s="20"/>
      <c r="O9" s="20"/>
      <c r="S9" s="20"/>
      <c r="T9" s="20"/>
      <c r="U9" s="20"/>
    </row>
    <row r="10" spans="1:21" x14ac:dyDescent="0.35">
      <c r="A10" s="32" t="s">
        <v>22</v>
      </c>
      <c r="B10" s="33" t="s">
        <v>5</v>
      </c>
      <c r="C10" s="35">
        <v>19063</v>
      </c>
      <c r="D10" s="35">
        <v>35000</v>
      </c>
      <c r="E10" s="39">
        <v>0.1</v>
      </c>
      <c r="F10" s="35">
        <f t="shared" si="0"/>
        <v>3500</v>
      </c>
      <c r="G10" s="40"/>
      <c r="H10" s="43" t="s">
        <v>21</v>
      </c>
      <c r="I10" s="44">
        <v>36539.666666666664</v>
      </c>
      <c r="J10" s="44">
        <v>10961.900000000001</v>
      </c>
      <c r="K10" s="44">
        <v>109619</v>
      </c>
      <c r="L10" s="20"/>
      <c r="M10" s="20"/>
      <c r="N10" s="20"/>
      <c r="O10" s="20"/>
      <c r="S10" s="20"/>
      <c r="T10" s="20"/>
      <c r="U10" s="20"/>
    </row>
    <row r="11" spans="1:21" x14ac:dyDescent="0.35">
      <c r="A11" s="32" t="s">
        <v>22</v>
      </c>
      <c r="B11" s="33" t="s">
        <v>12</v>
      </c>
      <c r="C11" s="35">
        <v>23372</v>
      </c>
      <c r="D11" s="35">
        <v>35300</v>
      </c>
      <c r="E11" s="39">
        <v>0.1</v>
      </c>
      <c r="F11" s="35">
        <f t="shared" si="0"/>
        <v>3530</v>
      </c>
      <c r="G11" s="40"/>
      <c r="H11" s="43" t="s">
        <v>22</v>
      </c>
      <c r="I11" s="44">
        <v>19462.142857142859</v>
      </c>
      <c r="J11" s="44">
        <v>13623.5</v>
      </c>
      <c r="K11" s="44">
        <v>136235</v>
      </c>
      <c r="L11" s="20"/>
      <c r="M11" s="20"/>
      <c r="N11" s="20"/>
      <c r="O11" s="20"/>
      <c r="S11" s="20"/>
      <c r="T11" s="20"/>
      <c r="U11" s="20"/>
    </row>
    <row r="12" spans="1:21" x14ac:dyDescent="0.35">
      <c r="A12" s="32" t="s">
        <v>22</v>
      </c>
      <c r="B12" s="33" t="s">
        <v>23</v>
      </c>
      <c r="C12" s="35">
        <v>14989</v>
      </c>
      <c r="D12" s="35">
        <v>30000</v>
      </c>
      <c r="E12" s="39">
        <v>0.1</v>
      </c>
      <c r="F12" s="35">
        <f t="shared" si="0"/>
        <v>3000</v>
      </c>
      <c r="G12" s="40"/>
      <c r="H12" s="43" t="s">
        <v>20</v>
      </c>
      <c r="I12" s="44">
        <v>38832</v>
      </c>
      <c r="J12" s="44">
        <v>11649.6</v>
      </c>
      <c r="K12" s="44">
        <v>116496</v>
      </c>
      <c r="L12" s="20"/>
      <c r="M12" s="20"/>
      <c r="N12" s="20"/>
      <c r="O12" s="20"/>
      <c r="S12" s="20"/>
      <c r="T12" s="20"/>
      <c r="U12" s="20"/>
    </row>
    <row r="13" spans="1:21" x14ac:dyDescent="0.35">
      <c r="A13" s="32" t="s">
        <v>22</v>
      </c>
      <c r="B13" s="33" t="s">
        <v>8</v>
      </c>
      <c r="C13" s="35">
        <v>20248</v>
      </c>
      <c r="D13" s="35">
        <v>535</v>
      </c>
      <c r="E13" s="39">
        <v>0.1</v>
      </c>
      <c r="F13" s="35">
        <f t="shared" si="0"/>
        <v>53.5</v>
      </c>
      <c r="G13" s="40"/>
      <c r="H13" s="43" t="s">
        <v>27</v>
      </c>
      <c r="I13" s="44">
        <v>28650.647058823528</v>
      </c>
      <c r="J13" s="44">
        <v>48706.1</v>
      </c>
      <c r="K13" s="44">
        <v>487061</v>
      </c>
      <c r="L13" s="20"/>
      <c r="M13" s="20"/>
      <c r="N13" s="20"/>
      <c r="O13" s="20"/>
      <c r="S13" s="20"/>
      <c r="T13" s="20"/>
      <c r="U13" s="20"/>
    </row>
    <row r="14" spans="1:21" x14ac:dyDescent="0.35">
      <c r="A14" s="32" t="s">
        <v>22</v>
      </c>
      <c r="B14" s="33" t="s">
        <v>24</v>
      </c>
      <c r="C14" s="35">
        <v>20605</v>
      </c>
      <c r="D14" s="35">
        <v>300</v>
      </c>
      <c r="E14" s="39">
        <v>0.1</v>
      </c>
      <c r="F14" s="35">
        <f t="shared" si="0"/>
        <v>30</v>
      </c>
      <c r="G14" s="40"/>
      <c r="L14" s="20"/>
      <c r="M14" s="20"/>
      <c r="N14" s="20"/>
      <c r="O14" s="20"/>
      <c r="S14" s="20"/>
      <c r="T14" s="20"/>
      <c r="U14" s="20"/>
    </row>
    <row r="15" spans="1:21" x14ac:dyDescent="0.35">
      <c r="A15" s="32" t="s">
        <v>22</v>
      </c>
      <c r="B15" s="33" t="s">
        <v>14</v>
      </c>
      <c r="C15" s="35">
        <v>23226</v>
      </c>
      <c r="D15" s="35">
        <v>100</v>
      </c>
      <c r="E15" s="39">
        <v>0.1</v>
      </c>
      <c r="F15" s="35">
        <f t="shared" si="0"/>
        <v>10</v>
      </c>
      <c r="G15" s="40"/>
      <c r="H15" s="41"/>
      <c r="I15" s="41"/>
      <c r="J15" s="41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35">
      <c r="A16" s="32" t="s">
        <v>20</v>
      </c>
      <c r="B16" s="33" t="s">
        <v>10</v>
      </c>
      <c r="C16" s="35">
        <v>49057</v>
      </c>
      <c r="D16" s="35">
        <v>49057</v>
      </c>
      <c r="E16" s="39">
        <v>0.1</v>
      </c>
      <c r="F16" s="35">
        <f t="shared" si="0"/>
        <v>4905.7</v>
      </c>
      <c r="H16" s="42" t="s">
        <v>26</v>
      </c>
      <c r="I16" s="22" t="s">
        <v>39</v>
      </c>
      <c r="J16" s="22" t="s">
        <v>41</v>
      </c>
      <c r="K16" s="22" t="s">
        <v>42</v>
      </c>
    </row>
    <row r="17" spans="1:11" x14ac:dyDescent="0.35">
      <c r="A17" s="32" t="s">
        <v>20</v>
      </c>
      <c r="B17" s="33" t="s">
        <v>17</v>
      </c>
      <c r="C17" s="35">
        <v>31446</v>
      </c>
      <c r="D17" s="35">
        <v>31446</v>
      </c>
      <c r="E17" s="39">
        <v>0.1</v>
      </c>
      <c r="F17" s="35">
        <f t="shared" si="0"/>
        <v>3144.6000000000004</v>
      </c>
      <c r="H17" s="43" t="s">
        <v>19</v>
      </c>
      <c r="I17" s="45">
        <v>31177.75</v>
      </c>
      <c r="J17" s="45">
        <v>33502</v>
      </c>
      <c r="K17" s="45">
        <v>12471.099999999999</v>
      </c>
    </row>
    <row r="18" spans="1:11" x14ac:dyDescent="0.35">
      <c r="A18" s="32" t="s">
        <v>20</v>
      </c>
      <c r="B18" s="33" t="s">
        <v>6</v>
      </c>
      <c r="C18" s="35">
        <v>35993</v>
      </c>
      <c r="D18" s="35">
        <v>35993</v>
      </c>
      <c r="E18" s="39">
        <v>0.1</v>
      </c>
      <c r="F18" s="35">
        <f t="shared" si="0"/>
        <v>3599.3</v>
      </c>
      <c r="H18" s="43" t="s">
        <v>21</v>
      </c>
      <c r="I18" s="45">
        <v>36539.666666666664</v>
      </c>
      <c r="J18" s="45">
        <v>37910</v>
      </c>
      <c r="K18" s="45">
        <v>10961.900000000001</v>
      </c>
    </row>
    <row r="19" spans="1:11" x14ac:dyDescent="0.35">
      <c r="H19" s="43" t="s">
        <v>22</v>
      </c>
      <c r="I19" s="45">
        <v>19462.142857142859</v>
      </c>
      <c r="J19" s="45">
        <v>30000</v>
      </c>
      <c r="K19" s="45">
        <v>13623.5</v>
      </c>
    </row>
    <row r="20" spans="1:11" x14ac:dyDescent="0.35">
      <c r="H20" s="43" t="s">
        <v>20</v>
      </c>
      <c r="I20" s="45">
        <v>38832</v>
      </c>
      <c r="J20" s="45">
        <v>35993</v>
      </c>
      <c r="K20" s="45">
        <v>11649.6</v>
      </c>
    </row>
    <row r="21" spans="1:11" x14ac:dyDescent="0.35">
      <c r="H21" s="43" t="s">
        <v>27</v>
      </c>
      <c r="I21" s="45">
        <v>28650.647058823528</v>
      </c>
      <c r="J21" s="45">
        <v>35000</v>
      </c>
      <c r="K21" s="45">
        <v>48706.1</v>
      </c>
    </row>
  </sheetData>
  <mergeCells count="2"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EEE-60BE-4D84-9A3E-283F796951B9}">
  <dimension ref="A3:B8"/>
  <sheetViews>
    <sheetView workbookViewId="0">
      <selection activeCell="G16" sqref="G16"/>
    </sheetView>
  </sheetViews>
  <sheetFormatPr defaultRowHeight="14.5" x14ac:dyDescent="0.35"/>
  <cols>
    <col min="1" max="1" width="12.36328125" bestFit="1" customWidth="1"/>
    <col min="2" max="2" width="15.08984375" bestFit="1" customWidth="1"/>
  </cols>
  <sheetData>
    <row r="3" spans="1:2" x14ac:dyDescent="0.35">
      <c r="A3" s="17" t="s">
        <v>26</v>
      </c>
      <c r="B3" t="s">
        <v>43</v>
      </c>
    </row>
    <row r="4" spans="1:2" x14ac:dyDescent="0.35">
      <c r="A4" s="18" t="s">
        <v>19</v>
      </c>
      <c r="B4" s="2">
        <v>124711</v>
      </c>
    </row>
    <row r="5" spans="1:2" x14ac:dyDescent="0.35">
      <c r="A5" s="18" t="s">
        <v>21</v>
      </c>
      <c r="B5" s="2">
        <v>109619</v>
      </c>
    </row>
    <row r="6" spans="1:2" x14ac:dyDescent="0.35">
      <c r="A6" s="18" t="s">
        <v>22</v>
      </c>
      <c r="B6" s="2">
        <v>136235</v>
      </c>
    </row>
    <row r="7" spans="1:2" x14ac:dyDescent="0.35">
      <c r="A7" s="18" t="s">
        <v>20</v>
      </c>
      <c r="B7" s="2">
        <v>116496</v>
      </c>
    </row>
    <row r="8" spans="1:2" x14ac:dyDescent="0.35">
      <c r="A8" s="18" t="s">
        <v>27</v>
      </c>
      <c r="B8" s="2">
        <v>487061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8A5F-8FC9-4D48-9A21-5754F26C80FD}">
  <dimension ref="A1:K100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RowHeight="14.5" x14ac:dyDescent="0.35"/>
  <cols>
    <col min="1" max="1" width="8" bestFit="1" customWidth="1"/>
    <col min="2" max="2" width="12.90625" bestFit="1" customWidth="1"/>
    <col min="3" max="3" width="9.36328125" bestFit="1" customWidth="1"/>
    <col min="4" max="4" width="8.54296875" bestFit="1" customWidth="1"/>
    <col min="5" max="5" width="9.54296875" bestFit="1" customWidth="1"/>
    <col min="10" max="11" width="9.36328125" bestFit="1" customWidth="1"/>
  </cols>
  <sheetData>
    <row r="1" spans="1:11" x14ac:dyDescent="0.35">
      <c r="A1" t="s">
        <v>1</v>
      </c>
      <c r="B1" t="s">
        <v>0</v>
      </c>
      <c r="C1" t="s">
        <v>2</v>
      </c>
      <c r="D1" t="s">
        <v>3</v>
      </c>
      <c r="E1" t="s">
        <v>25</v>
      </c>
    </row>
    <row r="2" spans="1:11" x14ac:dyDescent="0.35">
      <c r="A2" t="s">
        <v>19</v>
      </c>
      <c r="B2" t="s">
        <v>18</v>
      </c>
      <c r="C2" s="1">
        <v>44148</v>
      </c>
      <c r="D2">
        <v>3068</v>
      </c>
      <c r="J2" s="1"/>
      <c r="K2" s="1"/>
    </row>
    <row r="3" spans="1:11" x14ac:dyDescent="0.35">
      <c r="A3" t="s">
        <v>19</v>
      </c>
      <c r="B3" t="s">
        <v>7</v>
      </c>
      <c r="C3" s="1">
        <v>44149</v>
      </c>
      <c r="D3">
        <v>3184</v>
      </c>
    </row>
    <row r="4" spans="1:11" x14ac:dyDescent="0.35">
      <c r="A4" t="s">
        <v>19</v>
      </c>
      <c r="B4" t="s">
        <v>13</v>
      </c>
      <c r="C4" s="1">
        <v>44145</v>
      </c>
      <c r="D4">
        <v>3297</v>
      </c>
    </row>
    <row r="5" spans="1:11" x14ac:dyDescent="0.35">
      <c r="A5" t="s">
        <v>19</v>
      </c>
      <c r="B5" t="s">
        <v>7</v>
      </c>
      <c r="C5" s="1">
        <v>44142</v>
      </c>
      <c r="D5">
        <v>3368</v>
      </c>
    </row>
    <row r="6" spans="1:11" x14ac:dyDescent="0.35">
      <c r="A6" t="s">
        <v>19</v>
      </c>
      <c r="B6" t="s">
        <v>7</v>
      </c>
      <c r="C6" s="1">
        <v>44146</v>
      </c>
      <c r="D6">
        <v>3676</v>
      </c>
    </row>
    <row r="7" spans="1:11" x14ac:dyDescent="0.35">
      <c r="A7" t="s">
        <v>19</v>
      </c>
      <c r="B7" t="s">
        <v>13</v>
      </c>
      <c r="C7" s="1">
        <v>44149</v>
      </c>
      <c r="D7">
        <v>3679</v>
      </c>
    </row>
    <row r="8" spans="1:11" x14ac:dyDescent="0.35">
      <c r="A8" t="s">
        <v>19</v>
      </c>
      <c r="B8" t="s">
        <v>13</v>
      </c>
      <c r="C8" s="1">
        <v>44148</v>
      </c>
      <c r="D8">
        <v>3917</v>
      </c>
    </row>
    <row r="9" spans="1:11" x14ac:dyDescent="0.35">
      <c r="A9" t="s">
        <v>19</v>
      </c>
      <c r="B9" t="s">
        <v>18</v>
      </c>
      <c r="C9" s="1">
        <v>44147</v>
      </c>
      <c r="D9">
        <v>4216</v>
      </c>
    </row>
    <row r="10" spans="1:11" x14ac:dyDescent="0.35">
      <c r="A10" t="s">
        <v>19</v>
      </c>
      <c r="B10" t="s">
        <v>7</v>
      </c>
      <c r="C10" s="1">
        <v>44149</v>
      </c>
      <c r="D10">
        <v>4408</v>
      </c>
    </row>
    <row r="11" spans="1:11" x14ac:dyDescent="0.35">
      <c r="A11" t="s">
        <v>19</v>
      </c>
      <c r="B11" t="s">
        <v>11</v>
      </c>
      <c r="C11" s="1">
        <v>44142</v>
      </c>
      <c r="D11">
        <v>4444</v>
      </c>
    </row>
    <row r="12" spans="1:11" x14ac:dyDescent="0.35">
      <c r="A12" t="s">
        <v>19</v>
      </c>
      <c r="B12" t="s">
        <v>11</v>
      </c>
      <c r="C12" s="1">
        <v>44142</v>
      </c>
      <c r="D12">
        <v>4472</v>
      </c>
    </row>
    <row r="13" spans="1:11" x14ac:dyDescent="0.35">
      <c r="A13" t="s">
        <v>19</v>
      </c>
      <c r="B13" t="s">
        <v>18</v>
      </c>
      <c r="C13" s="1">
        <v>44145</v>
      </c>
      <c r="D13">
        <v>4493</v>
      </c>
    </row>
    <row r="14" spans="1:11" x14ac:dyDescent="0.35">
      <c r="A14" t="s">
        <v>19</v>
      </c>
      <c r="B14" t="s">
        <v>11</v>
      </c>
      <c r="C14" s="1">
        <v>44143</v>
      </c>
      <c r="D14">
        <v>4887</v>
      </c>
    </row>
    <row r="15" spans="1:11" x14ac:dyDescent="0.35">
      <c r="A15" t="s">
        <v>19</v>
      </c>
      <c r="B15" t="s">
        <v>11</v>
      </c>
      <c r="C15" s="1">
        <v>44144</v>
      </c>
      <c r="D15">
        <v>5013</v>
      </c>
    </row>
    <row r="16" spans="1:11" x14ac:dyDescent="0.35">
      <c r="A16" t="s">
        <v>19</v>
      </c>
      <c r="B16" t="s">
        <v>13</v>
      </c>
      <c r="C16" s="1">
        <v>44142</v>
      </c>
      <c r="D16">
        <v>5116</v>
      </c>
    </row>
    <row r="17" spans="1:4" x14ac:dyDescent="0.35">
      <c r="A17" t="s">
        <v>19</v>
      </c>
      <c r="B17" t="s">
        <v>7</v>
      </c>
      <c r="C17" s="1">
        <v>44145</v>
      </c>
      <c r="D17">
        <v>5323</v>
      </c>
    </row>
    <row r="18" spans="1:4" x14ac:dyDescent="0.35">
      <c r="A18" t="s">
        <v>19</v>
      </c>
      <c r="B18" t="s">
        <v>13</v>
      </c>
      <c r="C18" s="1">
        <v>44146</v>
      </c>
      <c r="D18">
        <v>5641</v>
      </c>
    </row>
    <row r="19" spans="1:4" x14ac:dyDescent="0.35">
      <c r="A19" t="s">
        <v>19</v>
      </c>
      <c r="B19" t="s">
        <v>7</v>
      </c>
      <c r="C19" s="1">
        <v>44144</v>
      </c>
      <c r="D19">
        <v>5909</v>
      </c>
    </row>
    <row r="20" spans="1:4" x14ac:dyDescent="0.35">
      <c r="A20" t="s">
        <v>19</v>
      </c>
      <c r="B20" t="s">
        <v>13</v>
      </c>
      <c r="C20" s="1">
        <v>44143</v>
      </c>
      <c r="D20">
        <v>6178</v>
      </c>
    </row>
    <row r="21" spans="1:4" x14ac:dyDescent="0.35">
      <c r="A21" t="s">
        <v>19</v>
      </c>
      <c r="B21" t="s">
        <v>7</v>
      </c>
      <c r="C21" s="1">
        <v>44144</v>
      </c>
      <c r="D21">
        <v>6366</v>
      </c>
    </row>
    <row r="22" spans="1:4" x14ac:dyDescent="0.35">
      <c r="A22" t="s">
        <v>19</v>
      </c>
      <c r="B22" t="s">
        <v>18</v>
      </c>
      <c r="C22" s="1">
        <v>44145</v>
      </c>
      <c r="D22">
        <v>6630</v>
      </c>
    </row>
    <row r="23" spans="1:4" x14ac:dyDescent="0.35">
      <c r="A23" t="s">
        <v>19</v>
      </c>
      <c r="B23" t="s">
        <v>11</v>
      </c>
      <c r="C23" s="1">
        <v>44149</v>
      </c>
      <c r="D23">
        <v>6679</v>
      </c>
    </row>
    <row r="24" spans="1:4" x14ac:dyDescent="0.35">
      <c r="A24" t="s">
        <v>19</v>
      </c>
      <c r="B24" t="s">
        <v>11</v>
      </c>
      <c r="C24" s="1">
        <v>44145</v>
      </c>
      <c r="D24">
        <v>6855</v>
      </c>
    </row>
    <row r="25" spans="1:4" x14ac:dyDescent="0.35">
      <c r="A25" t="s">
        <v>19</v>
      </c>
      <c r="B25" t="s">
        <v>7</v>
      </c>
      <c r="C25" s="1">
        <v>44145</v>
      </c>
      <c r="D25">
        <v>6942</v>
      </c>
    </row>
    <row r="26" spans="1:4" x14ac:dyDescent="0.35">
      <c r="A26" t="s">
        <v>19</v>
      </c>
      <c r="B26" t="s">
        <v>11</v>
      </c>
      <c r="C26" s="1">
        <v>44148</v>
      </c>
      <c r="D26">
        <v>6950</v>
      </c>
    </row>
    <row r="27" spans="1:4" x14ac:dyDescent="0.35">
      <c r="A27" t="s">
        <v>21</v>
      </c>
      <c r="B27" t="s">
        <v>4</v>
      </c>
      <c r="C27" s="1">
        <v>44144</v>
      </c>
      <c r="D27">
        <v>2392</v>
      </c>
    </row>
    <row r="28" spans="1:4" x14ac:dyDescent="0.35">
      <c r="A28" t="s">
        <v>21</v>
      </c>
      <c r="B28" t="s">
        <v>9</v>
      </c>
      <c r="C28" s="1">
        <v>44145</v>
      </c>
      <c r="D28">
        <v>3264</v>
      </c>
    </row>
    <row r="29" spans="1:4" x14ac:dyDescent="0.35">
      <c r="A29" t="s">
        <v>21</v>
      </c>
      <c r="B29" t="s">
        <v>9</v>
      </c>
      <c r="C29" s="1">
        <v>44147</v>
      </c>
      <c r="D29">
        <v>3276</v>
      </c>
    </row>
    <row r="30" spans="1:4" x14ac:dyDescent="0.35">
      <c r="A30" t="s">
        <v>21</v>
      </c>
      <c r="B30" t="s">
        <v>16</v>
      </c>
      <c r="C30" s="1">
        <v>44148</v>
      </c>
      <c r="D30">
        <v>3304</v>
      </c>
    </row>
    <row r="31" spans="1:4" x14ac:dyDescent="0.35">
      <c r="A31" t="s">
        <v>21</v>
      </c>
      <c r="B31" t="s">
        <v>9</v>
      </c>
      <c r="C31" s="1">
        <v>44143</v>
      </c>
      <c r="D31">
        <v>3351</v>
      </c>
    </row>
    <row r="32" spans="1:4" x14ac:dyDescent="0.35">
      <c r="A32" t="s">
        <v>21</v>
      </c>
      <c r="B32" t="s">
        <v>9</v>
      </c>
      <c r="C32" s="1">
        <v>44145</v>
      </c>
      <c r="D32">
        <v>3800</v>
      </c>
    </row>
    <row r="33" spans="1:4" x14ac:dyDescent="0.35">
      <c r="A33" t="s">
        <v>21</v>
      </c>
      <c r="B33" t="s">
        <v>16</v>
      </c>
      <c r="C33" s="1">
        <v>44145</v>
      </c>
      <c r="D33">
        <v>3915</v>
      </c>
    </row>
    <row r="34" spans="1:4" x14ac:dyDescent="0.35">
      <c r="A34" t="s">
        <v>21</v>
      </c>
      <c r="B34" t="s">
        <v>9</v>
      </c>
      <c r="C34" s="1">
        <v>44149</v>
      </c>
      <c r="D34">
        <v>4251</v>
      </c>
    </row>
    <row r="35" spans="1:4" x14ac:dyDescent="0.35">
      <c r="A35" t="s">
        <v>21</v>
      </c>
      <c r="B35" t="s">
        <v>9</v>
      </c>
      <c r="C35" s="1">
        <v>44148</v>
      </c>
      <c r="D35">
        <v>4444</v>
      </c>
    </row>
    <row r="36" spans="1:4" x14ac:dyDescent="0.35">
      <c r="A36" t="s">
        <v>21</v>
      </c>
      <c r="B36" t="s">
        <v>9</v>
      </c>
      <c r="C36" s="1">
        <v>44142</v>
      </c>
      <c r="D36">
        <v>4565</v>
      </c>
    </row>
    <row r="37" spans="1:4" x14ac:dyDescent="0.35">
      <c r="A37" t="s">
        <v>21</v>
      </c>
      <c r="B37" t="s">
        <v>4</v>
      </c>
      <c r="C37" s="1">
        <v>44143</v>
      </c>
      <c r="D37">
        <v>4638</v>
      </c>
    </row>
    <row r="38" spans="1:4" x14ac:dyDescent="0.35">
      <c r="A38" t="s">
        <v>21</v>
      </c>
      <c r="B38" t="s">
        <v>16</v>
      </c>
      <c r="C38" s="1">
        <v>44143</v>
      </c>
      <c r="D38">
        <v>4691</v>
      </c>
    </row>
    <row r="39" spans="1:4" x14ac:dyDescent="0.35">
      <c r="A39" t="s">
        <v>21</v>
      </c>
      <c r="B39" t="s">
        <v>16</v>
      </c>
      <c r="C39" s="1">
        <v>44144</v>
      </c>
      <c r="D39">
        <v>4848</v>
      </c>
    </row>
    <row r="40" spans="1:4" x14ac:dyDescent="0.35">
      <c r="A40" t="s">
        <v>21</v>
      </c>
      <c r="B40" t="s">
        <v>9</v>
      </c>
      <c r="C40" s="1">
        <v>44146</v>
      </c>
      <c r="D40">
        <v>4936</v>
      </c>
    </row>
    <row r="41" spans="1:4" x14ac:dyDescent="0.35">
      <c r="A41" t="s">
        <v>21</v>
      </c>
      <c r="B41" t="s">
        <v>16</v>
      </c>
      <c r="C41" s="1">
        <v>44144</v>
      </c>
      <c r="D41">
        <v>5115</v>
      </c>
    </row>
    <row r="42" spans="1:4" x14ac:dyDescent="0.35">
      <c r="A42" t="s">
        <v>21</v>
      </c>
      <c r="B42" t="s">
        <v>4</v>
      </c>
      <c r="C42" s="1">
        <v>44143</v>
      </c>
      <c r="D42">
        <v>5538</v>
      </c>
    </row>
    <row r="43" spans="1:4" x14ac:dyDescent="0.35">
      <c r="A43" t="s">
        <v>21</v>
      </c>
      <c r="B43" t="s">
        <v>9</v>
      </c>
      <c r="C43" s="1">
        <v>44146</v>
      </c>
      <c r="D43">
        <v>5643</v>
      </c>
    </row>
    <row r="44" spans="1:4" x14ac:dyDescent="0.35">
      <c r="A44" t="s">
        <v>21</v>
      </c>
      <c r="B44" t="s">
        <v>4</v>
      </c>
      <c r="C44" s="1">
        <v>44148</v>
      </c>
      <c r="D44">
        <v>5688</v>
      </c>
    </row>
    <row r="45" spans="1:4" x14ac:dyDescent="0.35">
      <c r="A45" t="s">
        <v>21</v>
      </c>
      <c r="B45" t="s">
        <v>9</v>
      </c>
      <c r="C45" s="1">
        <v>44145</v>
      </c>
      <c r="D45">
        <v>5989</v>
      </c>
    </row>
    <row r="46" spans="1:4" x14ac:dyDescent="0.35">
      <c r="A46" t="s">
        <v>21</v>
      </c>
      <c r="B46" t="s">
        <v>4</v>
      </c>
      <c r="C46" s="1">
        <v>44143</v>
      </c>
      <c r="D46">
        <v>6051</v>
      </c>
    </row>
    <row r="47" spans="1:4" x14ac:dyDescent="0.35">
      <c r="A47" t="s">
        <v>21</v>
      </c>
      <c r="B47" t="s">
        <v>9</v>
      </c>
      <c r="C47" s="1">
        <v>44142</v>
      </c>
      <c r="D47">
        <v>6317</v>
      </c>
    </row>
    <row r="48" spans="1:4" x14ac:dyDescent="0.35">
      <c r="A48" t="s">
        <v>21</v>
      </c>
      <c r="B48" t="s">
        <v>4</v>
      </c>
      <c r="C48" s="1">
        <v>44147</v>
      </c>
      <c r="D48">
        <v>6646</v>
      </c>
    </row>
    <row r="49" spans="1:4" x14ac:dyDescent="0.35">
      <c r="A49" t="s">
        <v>21</v>
      </c>
      <c r="B49" t="s">
        <v>4</v>
      </c>
      <c r="C49" s="1">
        <v>44149</v>
      </c>
      <c r="D49">
        <v>6957</v>
      </c>
    </row>
    <row r="50" spans="1:4" x14ac:dyDescent="0.35">
      <c r="A50" t="s">
        <v>22</v>
      </c>
      <c r="B50" t="s">
        <v>14</v>
      </c>
      <c r="C50" s="1">
        <v>44144</v>
      </c>
      <c r="D50">
        <v>3221</v>
      </c>
    </row>
    <row r="51" spans="1:4" x14ac:dyDescent="0.35">
      <c r="A51" t="s">
        <v>22</v>
      </c>
      <c r="B51" t="s">
        <v>24</v>
      </c>
      <c r="C51" s="1">
        <v>44146</v>
      </c>
      <c r="D51">
        <v>3497</v>
      </c>
    </row>
    <row r="52" spans="1:4" x14ac:dyDescent="0.35">
      <c r="A52" t="s">
        <v>22</v>
      </c>
      <c r="B52" t="s">
        <v>12</v>
      </c>
      <c r="C52" s="1">
        <v>44149</v>
      </c>
      <c r="D52">
        <v>3498</v>
      </c>
    </row>
    <row r="53" spans="1:4" x14ac:dyDescent="0.35">
      <c r="A53" t="s">
        <v>22</v>
      </c>
      <c r="B53" t="s">
        <v>14</v>
      </c>
      <c r="C53" s="1">
        <v>44142</v>
      </c>
      <c r="D53">
        <v>3499</v>
      </c>
    </row>
    <row r="54" spans="1:4" x14ac:dyDescent="0.35">
      <c r="A54" t="s">
        <v>22</v>
      </c>
      <c r="B54" t="s">
        <v>8</v>
      </c>
      <c r="C54" s="1">
        <v>44142</v>
      </c>
      <c r="D54">
        <v>3514</v>
      </c>
    </row>
    <row r="55" spans="1:4" x14ac:dyDescent="0.35">
      <c r="A55" t="s">
        <v>22</v>
      </c>
      <c r="B55" t="s">
        <v>24</v>
      </c>
      <c r="C55" s="1">
        <v>44144</v>
      </c>
      <c r="D55">
        <v>3682</v>
      </c>
    </row>
    <row r="56" spans="1:4" x14ac:dyDescent="0.35">
      <c r="A56" t="s">
        <v>22</v>
      </c>
      <c r="B56" t="s">
        <v>8</v>
      </c>
      <c r="C56" s="1">
        <v>44147</v>
      </c>
      <c r="D56">
        <v>3732</v>
      </c>
    </row>
    <row r="57" spans="1:4" x14ac:dyDescent="0.35">
      <c r="A57" t="s">
        <v>22</v>
      </c>
      <c r="B57" t="s">
        <v>5</v>
      </c>
      <c r="C57" s="1">
        <v>44144</v>
      </c>
      <c r="D57">
        <v>4049</v>
      </c>
    </row>
    <row r="58" spans="1:4" x14ac:dyDescent="0.35">
      <c r="A58" t="s">
        <v>22</v>
      </c>
      <c r="B58" t="s">
        <v>15</v>
      </c>
      <c r="C58" s="1">
        <v>44142</v>
      </c>
      <c r="D58">
        <v>4232</v>
      </c>
    </row>
    <row r="59" spans="1:4" x14ac:dyDescent="0.35">
      <c r="A59" t="s">
        <v>22</v>
      </c>
      <c r="B59" t="s">
        <v>23</v>
      </c>
      <c r="C59" s="1">
        <v>44146</v>
      </c>
      <c r="D59">
        <v>4476</v>
      </c>
    </row>
    <row r="60" spans="1:4" x14ac:dyDescent="0.35">
      <c r="A60" t="s">
        <v>22</v>
      </c>
      <c r="B60" t="s">
        <v>14</v>
      </c>
      <c r="C60" s="1">
        <v>44149</v>
      </c>
      <c r="D60">
        <v>4571</v>
      </c>
    </row>
    <row r="61" spans="1:4" x14ac:dyDescent="0.35">
      <c r="A61" t="s">
        <v>22</v>
      </c>
      <c r="B61" t="s">
        <v>5</v>
      </c>
      <c r="C61" s="1">
        <v>44146</v>
      </c>
      <c r="D61">
        <v>4648</v>
      </c>
    </row>
    <row r="62" spans="1:4" x14ac:dyDescent="0.35">
      <c r="A62" t="s">
        <v>22</v>
      </c>
      <c r="B62" t="s">
        <v>15</v>
      </c>
      <c r="C62" s="1">
        <v>44147</v>
      </c>
      <c r="D62">
        <v>4837</v>
      </c>
    </row>
    <row r="63" spans="1:4" x14ac:dyDescent="0.35">
      <c r="A63" t="s">
        <v>22</v>
      </c>
      <c r="B63" t="s">
        <v>5</v>
      </c>
      <c r="C63" s="1">
        <v>44145</v>
      </c>
      <c r="D63">
        <v>4966</v>
      </c>
    </row>
    <row r="64" spans="1:4" x14ac:dyDescent="0.35">
      <c r="A64" t="s">
        <v>22</v>
      </c>
      <c r="B64" t="s">
        <v>23</v>
      </c>
      <c r="C64" s="1">
        <v>44147</v>
      </c>
      <c r="D64">
        <v>5043</v>
      </c>
    </row>
    <row r="65" spans="1:4" x14ac:dyDescent="0.35">
      <c r="A65" t="s">
        <v>22</v>
      </c>
      <c r="B65" t="s">
        <v>5</v>
      </c>
      <c r="C65" s="1">
        <v>44144</v>
      </c>
      <c r="D65">
        <v>5400</v>
      </c>
    </row>
    <row r="66" spans="1:4" x14ac:dyDescent="0.35">
      <c r="A66" t="s">
        <v>22</v>
      </c>
      <c r="B66" t="s">
        <v>23</v>
      </c>
      <c r="C66" s="1">
        <v>44148</v>
      </c>
      <c r="D66">
        <v>5470</v>
      </c>
    </row>
    <row r="67" spans="1:4" x14ac:dyDescent="0.35">
      <c r="A67" t="s">
        <v>22</v>
      </c>
      <c r="B67" t="s">
        <v>15</v>
      </c>
      <c r="C67" s="1">
        <v>44148</v>
      </c>
      <c r="D67">
        <v>5663</v>
      </c>
    </row>
    <row r="68" spans="1:4" x14ac:dyDescent="0.35">
      <c r="A68" t="s">
        <v>22</v>
      </c>
      <c r="B68" t="s">
        <v>14</v>
      </c>
      <c r="C68" s="1">
        <v>44145</v>
      </c>
      <c r="D68">
        <v>5796</v>
      </c>
    </row>
    <row r="69" spans="1:4" x14ac:dyDescent="0.35">
      <c r="A69" t="s">
        <v>22</v>
      </c>
      <c r="B69" t="s">
        <v>12</v>
      </c>
      <c r="C69" s="1">
        <v>44145</v>
      </c>
      <c r="D69">
        <v>6131</v>
      </c>
    </row>
    <row r="70" spans="1:4" x14ac:dyDescent="0.35">
      <c r="A70" t="s">
        <v>22</v>
      </c>
      <c r="B70" t="s">
        <v>14</v>
      </c>
      <c r="C70" s="1">
        <v>44145</v>
      </c>
      <c r="D70">
        <v>6139</v>
      </c>
    </row>
    <row r="71" spans="1:4" x14ac:dyDescent="0.35">
      <c r="A71" t="s">
        <v>22</v>
      </c>
      <c r="B71" t="s">
        <v>8</v>
      </c>
      <c r="C71" s="1">
        <v>44142</v>
      </c>
      <c r="D71">
        <v>6259</v>
      </c>
    </row>
    <row r="72" spans="1:4" x14ac:dyDescent="0.35">
      <c r="A72" t="s">
        <v>22</v>
      </c>
      <c r="B72" t="s">
        <v>24</v>
      </c>
      <c r="C72" s="1">
        <v>44143</v>
      </c>
      <c r="D72">
        <v>6674</v>
      </c>
    </row>
    <row r="73" spans="1:4" x14ac:dyDescent="0.35">
      <c r="A73" t="s">
        <v>22</v>
      </c>
      <c r="B73" t="s">
        <v>8</v>
      </c>
      <c r="C73" s="1">
        <v>44149</v>
      </c>
      <c r="D73">
        <v>6743</v>
      </c>
    </row>
    <row r="74" spans="1:4" x14ac:dyDescent="0.35">
      <c r="A74" t="s">
        <v>22</v>
      </c>
      <c r="B74" t="s">
        <v>24</v>
      </c>
      <c r="C74" s="1">
        <v>44144</v>
      </c>
      <c r="D74">
        <v>6752</v>
      </c>
    </row>
    <row r="75" spans="1:4" x14ac:dyDescent="0.35">
      <c r="A75" t="s">
        <v>22</v>
      </c>
      <c r="B75" t="s">
        <v>12</v>
      </c>
      <c r="C75" s="1">
        <v>44143</v>
      </c>
      <c r="D75">
        <v>6779</v>
      </c>
    </row>
    <row r="76" spans="1:4" x14ac:dyDescent="0.35">
      <c r="A76" t="s">
        <v>22</v>
      </c>
      <c r="B76" t="s">
        <v>12</v>
      </c>
      <c r="C76" s="1">
        <v>44144</v>
      </c>
      <c r="D76">
        <v>6964</v>
      </c>
    </row>
    <row r="77" spans="1:4" x14ac:dyDescent="0.35">
      <c r="A77" t="s">
        <v>20</v>
      </c>
      <c r="B77" t="s">
        <v>6</v>
      </c>
      <c r="C77" s="1">
        <v>44145</v>
      </c>
      <c r="D77">
        <v>3157</v>
      </c>
    </row>
    <row r="78" spans="1:4" x14ac:dyDescent="0.35">
      <c r="A78" t="s">
        <v>20</v>
      </c>
      <c r="B78" t="s">
        <v>10</v>
      </c>
      <c r="C78" s="1">
        <v>44143</v>
      </c>
      <c r="D78">
        <v>3267</v>
      </c>
    </row>
    <row r="79" spans="1:4" x14ac:dyDescent="0.35">
      <c r="A79" t="s">
        <v>20</v>
      </c>
      <c r="B79" t="s">
        <v>10</v>
      </c>
      <c r="C79" s="1">
        <v>44147</v>
      </c>
      <c r="D79">
        <v>3331</v>
      </c>
    </row>
    <row r="80" spans="1:4" x14ac:dyDescent="0.35">
      <c r="A80" t="s">
        <v>20</v>
      </c>
      <c r="B80" t="s">
        <v>6</v>
      </c>
      <c r="C80" s="1">
        <v>44145</v>
      </c>
      <c r="D80">
        <v>3353</v>
      </c>
    </row>
    <row r="81" spans="1:4" x14ac:dyDescent="0.35">
      <c r="A81" t="s">
        <v>20</v>
      </c>
      <c r="B81" t="s">
        <v>17</v>
      </c>
      <c r="C81" s="1">
        <v>44147</v>
      </c>
      <c r="D81">
        <v>3495</v>
      </c>
    </row>
    <row r="82" spans="1:4" x14ac:dyDescent="0.35">
      <c r="A82" t="s">
        <v>20</v>
      </c>
      <c r="B82" t="s">
        <v>6</v>
      </c>
      <c r="C82" s="1">
        <v>44145</v>
      </c>
      <c r="D82">
        <v>3524</v>
      </c>
    </row>
    <row r="83" spans="1:4" x14ac:dyDescent="0.35">
      <c r="A83" t="s">
        <v>20</v>
      </c>
      <c r="B83" t="s">
        <v>10</v>
      </c>
      <c r="C83" s="1">
        <v>44142</v>
      </c>
      <c r="D83">
        <v>4147</v>
      </c>
    </row>
    <row r="84" spans="1:4" x14ac:dyDescent="0.35">
      <c r="A84" t="s">
        <v>20</v>
      </c>
      <c r="B84" t="s">
        <v>6</v>
      </c>
      <c r="C84" s="1">
        <v>44148</v>
      </c>
      <c r="D84">
        <v>4261</v>
      </c>
    </row>
    <row r="85" spans="1:4" x14ac:dyDescent="0.35">
      <c r="A85" t="s">
        <v>20</v>
      </c>
      <c r="B85" t="s">
        <v>10</v>
      </c>
      <c r="C85" s="1">
        <v>44144</v>
      </c>
      <c r="D85">
        <v>4551</v>
      </c>
    </row>
    <row r="86" spans="1:4" x14ac:dyDescent="0.35">
      <c r="A86" t="s">
        <v>20</v>
      </c>
      <c r="B86" t="s">
        <v>10</v>
      </c>
      <c r="C86" s="1">
        <v>44148</v>
      </c>
      <c r="D86">
        <v>4611</v>
      </c>
    </row>
    <row r="87" spans="1:4" x14ac:dyDescent="0.35">
      <c r="A87" t="s">
        <v>20</v>
      </c>
      <c r="B87" t="s">
        <v>17</v>
      </c>
      <c r="C87" s="1">
        <v>44147</v>
      </c>
      <c r="D87">
        <v>4624</v>
      </c>
    </row>
    <row r="88" spans="1:4" x14ac:dyDescent="0.35">
      <c r="A88" t="s">
        <v>20</v>
      </c>
      <c r="B88" t="s">
        <v>6</v>
      </c>
      <c r="C88" s="1">
        <v>44148</v>
      </c>
      <c r="D88">
        <v>4669</v>
      </c>
    </row>
    <row r="89" spans="1:4" x14ac:dyDescent="0.35">
      <c r="A89" t="s">
        <v>20</v>
      </c>
      <c r="B89" t="s">
        <v>6</v>
      </c>
      <c r="C89" s="1">
        <v>44145</v>
      </c>
      <c r="D89">
        <v>4820</v>
      </c>
    </row>
    <row r="90" spans="1:4" x14ac:dyDescent="0.35">
      <c r="A90" t="s">
        <v>20</v>
      </c>
      <c r="B90" t="s">
        <v>10</v>
      </c>
      <c r="C90" s="1">
        <v>44144</v>
      </c>
      <c r="D90">
        <v>4974</v>
      </c>
    </row>
    <row r="91" spans="1:4" x14ac:dyDescent="0.35">
      <c r="A91" t="s">
        <v>20</v>
      </c>
      <c r="B91" t="s">
        <v>17</v>
      </c>
      <c r="C91" s="1">
        <v>44142</v>
      </c>
      <c r="D91">
        <v>5051</v>
      </c>
    </row>
    <row r="92" spans="1:4" x14ac:dyDescent="0.35">
      <c r="A92" t="s">
        <v>20</v>
      </c>
      <c r="B92" t="s">
        <v>10</v>
      </c>
      <c r="C92" s="1">
        <v>44148</v>
      </c>
      <c r="D92">
        <v>5291</v>
      </c>
    </row>
    <row r="93" spans="1:4" x14ac:dyDescent="0.35">
      <c r="A93" t="s">
        <v>20</v>
      </c>
      <c r="B93" t="s">
        <v>17</v>
      </c>
      <c r="C93" s="1">
        <v>44145</v>
      </c>
      <c r="D93">
        <v>5590</v>
      </c>
    </row>
    <row r="94" spans="1:4" x14ac:dyDescent="0.35">
      <c r="A94" t="s">
        <v>20</v>
      </c>
      <c r="B94" t="s">
        <v>10</v>
      </c>
      <c r="C94" s="1">
        <v>44147</v>
      </c>
      <c r="D94">
        <v>5598</v>
      </c>
    </row>
    <row r="95" spans="1:4" x14ac:dyDescent="0.35">
      <c r="A95" t="s">
        <v>20</v>
      </c>
      <c r="B95" t="s">
        <v>6</v>
      </c>
      <c r="C95" s="1">
        <v>44148</v>
      </c>
      <c r="D95">
        <v>5770</v>
      </c>
    </row>
    <row r="96" spans="1:4" x14ac:dyDescent="0.35">
      <c r="A96" t="s">
        <v>20</v>
      </c>
      <c r="B96" t="s">
        <v>17</v>
      </c>
      <c r="C96" s="1">
        <v>44146</v>
      </c>
      <c r="D96">
        <v>6148</v>
      </c>
    </row>
    <row r="97" spans="1:4" x14ac:dyDescent="0.35">
      <c r="A97" t="s">
        <v>20</v>
      </c>
      <c r="B97" t="s">
        <v>6</v>
      </c>
      <c r="C97" s="1">
        <v>44146</v>
      </c>
      <c r="D97">
        <v>6439</v>
      </c>
    </row>
    <row r="98" spans="1:4" x14ac:dyDescent="0.35">
      <c r="A98" t="s">
        <v>20</v>
      </c>
      <c r="B98" t="s">
        <v>10</v>
      </c>
      <c r="C98" s="1">
        <v>44142</v>
      </c>
      <c r="D98">
        <v>6483</v>
      </c>
    </row>
    <row r="99" spans="1:4" x14ac:dyDescent="0.35">
      <c r="A99" t="s">
        <v>20</v>
      </c>
      <c r="B99" t="s">
        <v>17</v>
      </c>
      <c r="C99" s="1">
        <v>44143</v>
      </c>
      <c r="D99">
        <v>6538</v>
      </c>
    </row>
    <row r="100" spans="1:4" x14ac:dyDescent="0.35">
      <c r="A100" t="s">
        <v>20</v>
      </c>
      <c r="B100" t="s">
        <v>10</v>
      </c>
      <c r="C100" s="1">
        <v>44147</v>
      </c>
      <c r="D100">
        <v>6804</v>
      </c>
    </row>
  </sheetData>
  <sortState xmlns:xlrd2="http://schemas.microsoft.com/office/spreadsheetml/2017/richdata2" ref="A2:E100">
    <sortCondition ref="A2:A100"/>
    <sortCondition ref="D2:D100"/>
  </sortState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7984-0A81-4E37-B18E-CD215427F14E}">
  <dimension ref="A1:W18"/>
  <sheetViews>
    <sheetView workbookViewId="0">
      <pane ySplit="1" topLeftCell="A2" activePane="bottomLeft" state="frozen"/>
      <selection activeCell="G16" sqref="G16"/>
      <selection pane="bottomLeft" activeCell="G16" sqref="G16"/>
    </sheetView>
  </sheetViews>
  <sheetFormatPr defaultRowHeight="14.5" x14ac:dyDescent="0.35"/>
  <cols>
    <col min="1" max="1" width="8" bestFit="1" customWidth="1"/>
    <col min="2" max="2" width="12.90625" style="8" bestFit="1" customWidth="1"/>
    <col min="3" max="3" width="8.7265625" style="8" bestFit="1" customWidth="1"/>
    <col min="4" max="4" width="9.7265625" style="8" bestFit="1" customWidth="1"/>
    <col min="5" max="5" width="2" customWidth="1"/>
    <col min="6" max="6" width="7.1796875" bestFit="1" customWidth="1"/>
    <col min="7" max="8" width="8.6328125" bestFit="1" customWidth="1"/>
    <col min="9" max="9" width="7.1796875" bestFit="1" customWidth="1"/>
    <col min="10" max="10" width="11.453125" bestFit="1" customWidth="1"/>
    <col min="11" max="11" width="7.90625" bestFit="1" customWidth="1"/>
    <col min="12" max="12" width="8.6328125" bestFit="1" customWidth="1"/>
    <col min="13" max="13" width="1.54296875" customWidth="1"/>
    <col min="14" max="14" width="8" bestFit="1" customWidth="1"/>
    <col min="15" max="15" width="11.81640625" style="8" bestFit="1" customWidth="1"/>
    <col min="16" max="16" width="9.1796875" style="8" bestFit="1" customWidth="1"/>
    <col min="17" max="17" width="8.6328125" style="8" bestFit="1" customWidth="1"/>
    <col min="18" max="19" width="7.1796875" customWidth="1"/>
    <col min="20" max="20" width="1.7265625" customWidth="1"/>
    <col min="21" max="21" width="12.36328125" bestFit="1" customWidth="1"/>
    <col min="22" max="22" width="16.08984375" style="8" bestFit="1" customWidth="1"/>
    <col min="23" max="23" width="21.36328125" style="8" bestFit="1" customWidth="1"/>
  </cols>
  <sheetData>
    <row r="1" spans="1:23" x14ac:dyDescent="0.35">
      <c r="A1" s="3" t="s">
        <v>1</v>
      </c>
      <c r="B1" s="6" t="s">
        <v>0</v>
      </c>
      <c r="C1" s="6" t="s">
        <v>3</v>
      </c>
      <c r="D1" s="6" t="s">
        <v>25</v>
      </c>
      <c r="I1" s="28" t="s">
        <v>33</v>
      </c>
      <c r="J1" s="28"/>
      <c r="K1" s="28"/>
      <c r="L1" s="28"/>
      <c r="N1" s="28" t="s">
        <v>34</v>
      </c>
      <c r="O1" s="28"/>
      <c r="P1" s="28"/>
      <c r="Q1" s="28"/>
    </row>
    <row r="2" spans="1:23" x14ac:dyDescent="0.35">
      <c r="A2" s="4" t="s">
        <v>19</v>
      </c>
      <c r="B2" s="8" t="s">
        <v>7</v>
      </c>
      <c r="C2" s="7">
        <v>39176</v>
      </c>
      <c r="D2" s="7">
        <v>39176</v>
      </c>
      <c r="I2" s="22"/>
      <c r="J2" s="23" t="s">
        <v>30</v>
      </c>
      <c r="K2" s="23" t="s">
        <v>31</v>
      </c>
      <c r="L2" s="23" t="s">
        <v>32</v>
      </c>
      <c r="N2" s="22"/>
      <c r="O2" s="23" t="s">
        <v>30</v>
      </c>
      <c r="P2" s="23" t="s">
        <v>31</v>
      </c>
      <c r="Q2" s="23" t="s">
        <v>32</v>
      </c>
      <c r="U2" t="s">
        <v>26</v>
      </c>
      <c r="V2" s="8" t="s">
        <v>28</v>
      </c>
      <c r="W2" s="8" t="s">
        <v>29</v>
      </c>
    </row>
    <row r="3" spans="1:23" x14ac:dyDescent="0.35">
      <c r="A3" s="4" t="s">
        <v>19</v>
      </c>
      <c r="B3" s="8" t="s">
        <v>18</v>
      </c>
      <c r="C3" s="7">
        <v>18407</v>
      </c>
      <c r="D3" s="7">
        <v>18407</v>
      </c>
      <c r="I3" s="22" t="s">
        <v>19</v>
      </c>
      <c r="J3" s="23">
        <f>COUNTIF($A$2:$A$18,I3)</f>
        <v>4</v>
      </c>
      <c r="K3" s="24">
        <f>AVERAGE(C2:C5)</f>
        <v>31177.75</v>
      </c>
      <c r="L3" s="24">
        <f>K3*J3</f>
        <v>124711</v>
      </c>
      <c r="N3" s="22" t="s">
        <v>19</v>
      </c>
      <c r="O3" s="23">
        <f>COUNTIF($A$2:$A$18,N3)</f>
        <v>4</v>
      </c>
      <c r="P3" s="24">
        <f>AVERAGE(D2:D5)</f>
        <v>31177.75</v>
      </c>
      <c r="Q3" s="24">
        <f>P3*O3</f>
        <v>124711</v>
      </c>
      <c r="U3" s="18" t="s">
        <v>19</v>
      </c>
      <c r="V3" s="7">
        <v>124711</v>
      </c>
      <c r="W3" s="19">
        <v>31177.75</v>
      </c>
    </row>
    <row r="4" spans="1:23" x14ac:dyDescent="0.35">
      <c r="A4" s="4" t="s">
        <v>19</v>
      </c>
      <c r="B4" s="8" t="s">
        <v>11</v>
      </c>
      <c r="C4" s="7">
        <v>39300</v>
      </c>
      <c r="D4" s="7">
        <v>39300</v>
      </c>
      <c r="I4" s="22" t="s">
        <v>21</v>
      </c>
      <c r="J4" s="23">
        <f>COUNTIF($A$2:$A$18,I4)</f>
        <v>3</v>
      </c>
      <c r="K4" s="24">
        <f>AVERAGE(C6:C8)</f>
        <v>36539.666666666664</v>
      </c>
      <c r="L4" s="24">
        <f t="shared" ref="L4:L6" si="0">K4*J4</f>
        <v>109619</v>
      </c>
      <c r="N4" s="22" t="s">
        <v>21</v>
      </c>
      <c r="O4" s="23">
        <f>COUNTIF($A$2:$A$18,N4)</f>
        <v>3</v>
      </c>
      <c r="P4" s="24">
        <f>AVERAGE(D6:D8)</f>
        <v>36539.666666666664</v>
      </c>
      <c r="Q4" s="24">
        <f t="shared" ref="Q4:Q6" si="1">P4*O4</f>
        <v>109619</v>
      </c>
      <c r="U4" s="18" t="s">
        <v>21</v>
      </c>
      <c r="V4" s="7">
        <v>109619</v>
      </c>
      <c r="W4" s="19">
        <v>36539.666666666664</v>
      </c>
    </row>
    <row r="5" spans="1:23" x14ac:dyDescent="0.35">
      <c r="A5" s="5" t="s">
        <v>19</v>
      </c>
      <c r="B5" s="8" t="s">
        <v>13</v>
      </c>
      <c r="C5" s="7">
        <v>27828</v>
      </c>
      <c r="D5" s="7">
        <v>27828</v>
      </c>
      <c r="I5" s="25" t="s">
        <v>22</v>
      </c>
      <c r="J5" s="26">
        <f>COUNTIF($A$2:$A$18,I5)</f>
        <v>7</v>
      </c>
      <c r="K5" s="27">
        <f>AVERAGE(C9:C15)</f>
        <v>19462.142857142859</v>
      </c>
      <c r="L5" s="27">
        <f t="shared" si="0"/>
        <v>136235</v>
      </c>
      <c r="N5" s="25" t="s">
        <v>22</v>
      </c>
      <c r="O5" s="26">
        <f>COUNTIF($A$2:$A$18,N5)</f>
        <v>7</v>
      </c>
      <c r="P5" s="27">
        <f>AVERAGE(D9:D15)</f>
        <v>19462.142857142859</v>
      </c>
      <c r="Q5" s="27">
        <f t="shared" si="1"/>
        <v>136235</v>
      </c>
      <c r="R5" s="29">
        <f>K5-P5</f>
        <v>0</v>
      </c>
      <c r="S5" s="29">
        <f>L5-Q5</f>
        <v>0</v>
      </c>
      <c r="U5" s="18" t="s">
        <v>22</v>
      </c>
      <c r="V5" s="7">
        <v>136235</v>
      </c>
      <c r="W5" s="19">
        <v>19462.142857142859</v>
      </c>
    </row>
    <row r="6" spans="1:23" x14ac:dyDescent="0.35">
      <c r="A6" s="4" t="s">
        <v>21</v>
      </c>
      <c r="B6" s="8" t="s">
        <v>9</v>
      </c>
      <c r="C6" s="7">
        <v>49836</v>
      </c>
      <c r="D6" s="7">
        <v>49836</v>
      </c>
      <c r="I6" s="22" t="s">
        <v>20</v>
      </c>
      <c r="J6" s="23">
        <f>COUNTIF($A$2:$A$18,I6)</f>
        <v>3</v>
      </c>
      <c r="K6" s="24">
        <f>AVERAGE(C16:C18)</f>
        <v>38832</v>
      </c>
      <c r="L6" s="24">
        <f t="shared" si="0"/>
        <v>116496</v>
      </c>
      <c r="N6" s="22" t="s">
        <v>20</v>
      </c>
      <c r="O6" s="23">
        <f>COUNTIF($A$2:$A$18,N6)</f>
        <v>3</v>
      </c>
      <c r="P6" s="24">
        <f>AVERAGE(D16:D18)</f>
        <v>38832</v>
      </c>
      <c r="Q6" s="24">
        <f t="shared" si="1"/>
        <v>116496</v>
      </c>
      <c r="U6" s="18" t="s">
        <v>20</v>
      </c>
      <c r="V6" s="7">
        <v>116496</v>
      </c>
      <c r="W6" s="19">
        <v>38832</v>
      </c>
    </row>
    <row r="7" spans="1:23" x14ac:dyDescent="0.35">
      <c r="A7" s="4" t="s">
        <v>21</v>
      </c>
      <c r="B7" s="8" t="s">
        <v>16</v>
      </c>
      <c r="C7" s="7">
        <v>21873</v>
      </c>
      <c r="D7" s="7">
        <v>21873</v>
      </c>
      <c r="U7" s="18" t="s">
        <v>27</v>
      </c>
      <c r="V7" s="7">
        <v>487061</v>
      </c>
      <c r="W7" s="19">
        <v>28650.647058823528</v>
      </c>
    </row>
    <row r="8" spans="1:23" x14ac:dyDescent="0.35">
      <c r="A8" s="5" t="s">
        <v>21</v>
      </c>
      <c r="B8" s="8" t="s">
        <v>4</v>
      </c>
      <c r="C8" s="7">
        <v>37910</v>
      </c>
      <c r="D8" s="7">
        <v>37910</v>
      </c>
      <c r="F8" s="14"/>
      <c r="G8" s="14"/>
      <c r="H8" s="14">
        <f>G9-H9</f>
        <v>-11365</v>
      </c>
      <c r="I8" s="14"/>
      <c r="J8" s="14"/>
      <c r="K8" s="14"/>
      <c r="L8" s="14"/>
      <c r="M8" s="14"/>
      <c r="N8" s="14"/>
      <c r="O8" s="21"/>
      <c r="P8" s="21"/>
      <c r="Q8" s="21"/>
      <c r="R8" s="14"/>
      <c r="S8" s="14"/>
    </row>
    <row r="9" spans="1:23" x14ac:dyDescent="0.35">
      <c r="A9" s="9" t="s">
        <v>22</v>
      </c>
      <c r="B9" s="10" t="s">
        <v>15</v>
      </c>
      <c r="C9" s="11">
        <v>14732</v>
      </c>
      <c r="D9" s="11">
        <v>35000</v>
      </c>
      <c r="E9" s="12"/>
      <c r="F9" s="15">
        <f>AVERAGE(D9:D15)</f>
        <v>19462.142857142859</v>
      </c>
      <c r="G9" s="15">
        <f>SUM(D9:D15)</f>
        <v>136235</v>
      </c>
      <c r="H9" s="15">
        <f>SUM(I9:I15)</f>
        <v>147600</v>
      </c>
      <c r="I9" s="16">
        <v>35000</v>
      </c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23" x14ac:dyDescent="0.35">
      <c r="A10" s="9" t="s">
        <v>22</v>
      </c>
      <c r="B10" s="10" t="s">
        <v>5</v>
      </c>
      <c r="C10" s="11">
        <v>19063</v>
      </c>
      <c r="D10" s="11">
        <v>35000</v>
      </c>
      <c r="E10" s="12"/>
      <c r="F10" s="15"/>
      <c r="G10" s="15"/>
      <c r="H10" s="15"/>
      <c r="I10" s="16">
        <v>35500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23" x14ac:dyDescent="0.35">
      <c r="A11" s="9" t="s">
        <v>22</v>
      </c>
      <c r="B11" s="10" t="s">
        <v>12</v>
      </c>
      <c r="C11" s="11">
        <v>23372</v>
      </c>
      <c r="D11" s="11">
        <v>35300</v>
      </c>
      <c r="E11" s="12"/>
      <c r="F11" s="15"/>
      <c r="G11" s="15"/>
      <c r="H11" s="15"/>
      <c r="I11" s="16">
        <v>35100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23" x14ac:dyDescent="0.35">
      <c r="A12" s="9" t="s">
        <v>22</v>
      </c>
      <c r="B12" s="10" t="s">
        <v>23</v>
      </c>
      <c r="C12" s="11">
        <v>14989</v>
      </c>
      <c r="D12" s="11">
        <v>30000</v>
      </c>
      <c r="E12" s="12"/>
      <c r="F12" s="15"/>
      <c r="G12" s="15"/>
      <c r="H12" s="15"/>
      <c r="I12" s="16">
        <v>33000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23" x14ac:dyDescent="0.35">
      <c r="A13" s="9" t="s">
        <v>22</v>
      </c>
      <c r="B13" s="10" t="s">
        <v>8</v>
      </c>
      <c r="C13" s="11">
        <v>20248</v>
      </c>
      <c r="D13" s="11">
        <v>535</v>
      </c>
      <c r="E13" s="12"/>
      <c r="F13" s="15"/>
      <c r="G13" s="15"/>
      <c r="H13" s="15"/>
      <c r="I13" s="16">
        <v>2000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23" x14ac:dyDescent="0.35">
      <c r="A14" s="9" t="s">
        <v>22</v>
      </c>
      <c r="B14" s="10" t="s">
        <v>24</v>
      </c>
      <c r="C14" s="11">
        <v>20605</v>
      </c>
      <c r="D14" s="11">
        <v>300</v>
      </c>
      <c r="E14" s="12"/>
      <c r="F14" s="15"/>
      <c r="G14" s="15"/>
      <c r="H14" s="15"/>
      <c r="I14" s="16">
        <v>3000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3" x14ac:dyDescent="0.35">
      <c r="A15" s="13" t="s">
        <v>22</v>
      </c>
      <c r="B15" s="10" t="s">
        <v>14</v>
      </c>
      <c r="C15" s="11">
        <v>23226</v>
      </c>
      <c r="D15" s="11">
        <v>100</v>
      </c>
      <c r="E15" s="12"/>
      <c r="F15" s="15"/>
      <c r="G15" s="15"/>
      <c r="H15" s="15"/>
      <c r="I15" s="16">
        <v>4000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3" x14ac:dyDescent="0.35">
      <c r="A16" s="4" t="s">
        <v>20</v>
      </c>
      <c r="B16" s="8" t="s">
        <v>10</v>
      </c>
      <c r="C16" s="7">
        <v>49057</v>
      </c>
      <c r="D16" s="7">
        <v>49057</v>
      </c>
    </row>
    <row r="17" spans="1:4" x14ac:dyDescent="0.35">
      <c r="A17" s="4" t="s">
        <v>20</v>
      </c>
      <c r="B17" s="8" t="s">
        <v>17</v>
      </c>
      <c r="C17" s="7">
        <v>31446</v>
      </c>
      <c r="D17" s="7">
        <v>31446</v>
      </c>
    </row>
    <row r="18" spans="1:4" x14ac:dyDescent="0.35">
      <c r="A18" s="5" t="s">
        <v>20</v>
      </c>
      <c r="B18" s="8" t="s">
        <v>6</v>
      </c>
      <c r="C18" s="7">
        <v>35993</v>
      </c>
      <c r="D18" s="7">
        <v>35993</v>
      </c>
    </row>
  </sheetData>
  <mergeCells count="2">
    <mergeCell ref="I1:L1"/>
    <mergeCell ref="N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0 c 4 f 2 6 e a - 4 a 6 7 - 4 9 4 6 - 8 6 d 8 - f f 5 f 7 6 f 8 f 2 6 6 " > < C u s t o m C o n t e n t > < ! [ C D A T A [ < ? x m l   v e r s i o n = " 1 . 0 "   e n c o d i n g = " u t f - 1 6 " ? > < S e t t i n g s > < C a l c u l a t e d F i e l d s > < i t e m > < M e a s u r e N a m e > M e d i a n _ t r a n _ a m t < / M e a s u r e N a m e > < D i s p l a y N a m e > M e d i a n _ t r a n _ a m t 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 2 0 2 2 - 0 2 - 0 2 T 2 2 : 4 8 : 0 8 . 0 4 4 0 0 4 1 + 0 5 : 3 0 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F4D7C14-4751-4790-B624-8318199CC624}">
  <ds:schemaRefs/>
</ds:datastoreItem>
</file>

<file path=customXml/itemProps2.xml><?xml version="1.0" encoding="utf-8"?>
<ds:datastoreItem xmlns:ds="http://schemas.openxmlformats.org/officeDocument/2006/customXml" ds:itemID="{F9E4CE0B-22F2-46E2-91A1-1BEE18858D65}">
  <ds:schemaRefs/>
</ds:datastoreItem>
</file>

<file path=customXml/itemProps3.xml><?xml version="1.0" encoding="utf-8"?>
<ds:datastoreItem xmlns:ds="http://schemas.openxmlformats.org/officeDocument/2006/customXml" ds:itemID="{63C6EB11-6678-441D-BA05-D0391BCFD6BA}">
  <ds:schemaRefs/>
</ds:datastoreItem>
</file>

<file path=customXml/itemProps4.xml><?xml version="1.0" encoding="utf-8"?>
<ds:datastoreItem xmlns:ds="http://schemas.openxmlformats.org/officeDocument/2006/customXml" ds:itemID="{A3676E22-831D-4071-B16A-754F3C1614CC}">
  <ds:schemaRefs/>
</ds:datastoreItem>
</file>

<file path=customXml/itemProps5.xml><?xml version="1.0" encoding="utf-8"?>
<ds:datastoreItem xmlns:ds="http://schemas.openxmlformats.org/officeDocument/2006/customXml" ds:itemID="{F7718F46-50D8-4D0E-B333-F434E2F60285}">
  <ds:schemaRefs/>
</ds:datastoreItem>
</file>

<file path=customXml/itemProps6.xml><?xml version="1.0" encoding="utf-8"?>
<ds:datastoreItem xmlns:ds="http://schemas.openxmlformats.org/officeDocument/2006/customXml" ds:itemID="{516BEC3D-7835-407E-B348-389A6BFA615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pyData</vt:lpstr>
      <vt:lpstr>tran_sum</vt:lpstr>
      <vt:lpstr>Sheet3</vt:lpstr>
      <vt:lpstr>data</vt:lpstr>
      <vt:lpstr>tran_sum_work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Verma</dc:creator>
  <cp:lastModifiedBy>Sameer Verma</cp:lastModifiedBy>
  <dcterms:created xsi:type="dcterms:W3CDTF">2021-12-29T17:23:22Z</dcterms:created>
  <dcterms:modified xsi:type="dcterms:W3CDTF">2022-02-02T17:18:08Z</dcterms:modified>
</cp:coreProperties>
</file>